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Sheet1!$A$4:$N$928</definedName>
  </definedNames>
  <calcPr calcId="144525"/>
</workbook>
</file>

<file path=xl/sharedStrings.xml><?xml version="1.0" encoding="utf-8"?>
<sst xmlns="http://schemas.openxmlformats.org/spreadsheetml/2006/main" count="5327" uniqueCount="1455">
  <si>
    <t>附件7-2</t>
  </si>
  <si>
    <t xml:space="preserve"> </t>
  </si>
  <si>
    <t>产业以奖代补项目验收汇总表（第五批）</t>
  </si>
  <si>
    <t>(规模：亩、户、头、羽、只；金额：元)</t>
  </si>
  <si>
    <t>序号</t>
  </si>
  <si>
    <t>乡镇</t>
  </si>
  <si>
    <t>行政村</t>
  </si>
  <si>
    <t>自然村(屯)</t>
  </si>
  <si>
    <t>户主姓名</t>
  </si>
  <si>
    <t>户属性</t>
  </si>
  <si>
    <t>家庭人口(人)</t>
  </si>
  <si>
    <t>产业名称</t>
  </si>
  <si>
    <t>实施地点</t>
  </si>
  <si>
    <t>核定规模数</t>
  </si>
  <si>
    <t>核定奖补金额</t>
  </si>
  <si>
    <t>合计核定金额</t>
  </si>
  <si>
    <t>本年度已获奖补情况</t>
  </si>
  <si>
    <t>备注</t>
  </si>
  <si>
    <t>东昌镇</t>
  </si>
  <si>
    <t>河北村</t>
  </si>
  <si>
    <t>铁炉屯</t>
  </si>
  <si>
    <t>何崇义</t>
  </si>
  <si>
    <t>2015年退出户</t>
  </si>
  <si>
    <t>鸡</t>
  </si>
  <si>
    <t>鸭</t>
  </si>
  <si>
    <t>栗木社区</t>
  </si>
  <si>
    <t>落印屯</t>
  </si>
  <si>
    <t>韦凤兰</t>
  </si>
  <si>
    <t>2016年脱贫户</t>
  </si>
  <si>
    <t>花生大豆-花生</t>
  </si>
  <si>
    <t>安静村</t>
  </si>
  <si>
    <t>下板弄屯</t>
  </si>
  <si>
    <t>莫荣贵</t>
  </si>
  <si>
    <t>2019年脱贫户</t>
  </si>
  <si>
    <t>优质稻</t>
  </si>
  <si>
    <t>环河村</t>
  </si>
  <si>
    <t>下车屯</t>
  </si>
  <si>
    <t>韦文海</t>
  </si>
  <si>
    <t>猪</t>
  </si>
  <si>
    <t>上车屯</t>
  </si>
  <si>
    <t>黄昌海</t>
  </si>
  <si>
    <t>2018年脱贫户</t>
  </si>
  <si>
    <t>根茎薯芋类-芋头</t>
  </si>
  <si>
    <t>上车屯中洞</t>
  </si>
  <si>
    <t>陆琼珍</t>
  </si>
  <si>
    <t>2014年退出户</t>
  </si>
  <si>
    <t>第三批已申请360元，合计1032元</t>
  </si>
  <si>
    <t>户主：黄志荣</t>
  </si>
  <si>
    <t>滩头村</t>
  </si>
  <si>
    <t>岭面屯</t>
  </si>
  <si>
    <t>黄新强</t>
  </si>
  <si>
    <t>黄全友</t>
  </si>
  <si>
    <t>河北公赖屯</t>
  </si>
  <si>
    <t>东阳村</t>
  </si>
  <si>
    <t>东袍屯</t>
  </si>
  <si>
    <t>周序尧</t>
  </si>
  <si>
    <t>中药材-绞股蓝</t>
  </si>
  <si>
    <t>周序炎</t>
  </si>
  <si>
    <t>同古山屯</t>
  </si>
  <si>
    <t>覃华木</t>
  </si>
  <si>
    <t>水库屯</t>
  </si>
  <si>
    <t>黎斌</t>
  </si>
  <si>
    <t>甜糯玉米</t>
  </si>
  <si>
    <t>东袍屯路口</t>
  </si>
  <si>
    <t>龙田村</t>
  </si>
  <si>
    <t>苏家屯</t>
  </si>
  <si>
    <t>苏良山</t>
  </si>
  <si>
    <t>桉树</t>
  </si>
  <si>
    <t>龙田屯</t>
  </si>
  <si>
    <t>李盛强</t>
  </si>
  <si>
    <t>金石坪屯</t>
  </si>
  <si>
    <t>邓家明</t>
  </si>
  <si>
    <t>蜜蜂</t>
  </si>
  <si>
    <t>民强村</t>
  </si>
  <si>
    <t>樟木屯</t>
  </si>
  <si>
    <t>韦自剑</t>
  </si>
  <si>
    <t>西甜瓜-香瓜</t>
  </si>
  <si>
    <t>豆类-豆角</t>
  </si>
  <si>
    <t>甲村屯</t>
  </si>
  <si>
    <t>陆远军</t>
  </si>
  <si>
    <t>甲村屯灰窑边</t>
  </si>
  <si>
    <t>盘龙屯</t>
  </si>
  <si>
    <t>韦有德</t>
  </si>
  <si>
    <t>2020年脱贫户</t>
  </si>
  <si>
    <t>盘龙屯门口洞</t>
  </si>
  <si>
    <t>根茎薯芋类-莲藕</t>
  </si>
  <si>
    <t>盘龙屯老黄坝</t>
  </si>
  <si>
    <t>马田屯</t>
  </si>
  <si>
    <t>陈秀金</t>
  </si>
  <si>
    <t>户主：韦佳权</t>
  </si>
  <si>
    <t>东善屯</t>
  </si>
  <si>
    <t>莫克理</t>
  </si>
  <si>
    <t>韦自江</t>
  </si>
  <si>
    <t>瓜类-丝瓜</t>
  </si>
  <si>
    <t>莫克璋</t>
  </si>
  <si>
    <t>莫克刚</t>
  </si>
  <si>
    <t>2017年脱贫户</t>
  </si>
  <si>
    <t>思贡村</t>
  </si>
  <si>
    <t>军营屯</t>
  </si>
  <si>
    <t>罗成昌</t>
  </si>
  <si>
    <t>罗忠平</t>
  </si>
  <si>
    <t>户主：罗良定</t>
  </si>
  <si>
    <t>石碧屯</t>
  </si>
  <si>
    <t>罗连会</t>
  </si>
  <si>
    <t>罗连昌</t>
  </si>
  <si>
    <t>罗太明</t>
  </si>
  <si>
    <t>何艳芬</t>
  </si>
  <si>
    <t>谢家屯</t>
  </si>
  <si>
    <t>谢树平</t>
  </si>
  <si>
    <t>谢厚平</t>
  </si>
  <si>
    <t>杨家屯</t>
  </si>
  <si>
    <t>沈素珍</t>
  </si>
  <si>
    <t>突发严重困难户</t>
  </si>
  <si>
    <t>青贮玉米</t>
  </si>
  <si>
    <t>杨德强</t>
  </si>
  <si>
    <t>白竹背屯</t>
  </si>
  <si>
    <t>罗玉兰</t>
  </si>
  <si>
    <t>小村屯</t>
  </si>
  <si>
    <t>罗德汝</t>
  </si>
  <si>
    <t>牛</t>
  </si>
  <si>
    <t>梅子洲屯</t>
  </si>
  <si>
    <t>彭荣斌</t>
  </si>
  <si>
    <t>将军屯</t>
  </si>
  <si>
    <t>喻中华</t>
  </si>
  <si>
    <t>义敏村</t>
  </si>
  <si>
    <t>东门屯</t>
  </si>
  <si>
    <t>罗安贵</t>
  </si>
  <si>
    <t>西甜瓜-西瓜</t>
  </si>
  <si>
    <t>第四批已申请2240元，合计2960元</t>
  </si>
  <si>
    <t>荔城镇</t>
  </si>
  <si>
    <t>南雄村</t>
  </si>
  <si>
    <t>玉雷屯</t>
  </si>
  <si>
    <t>张丽珍</t>
  </si>
  <si>
    <t>2015年脱贫户</t>
  </si>
  <si>
    <t>南雄村玉雷屯</t>
  </si>
  <si>
    <t>无</t>
  </si>
  <si>
    <t>青山镇</t>
  </si>
  <si>
    <t>永镇村</t>
  </si>
  <si>
    <t>西牛塘屯</t>
  </si>
  <si>
    <t>周景能</t>
  </si>
  <si>
    <t>永镇村西牛塘屯</t>
  </si>
  <si>
    <t>周兰萍</t>
  </si>
  <si>
    <t>青云村</t>
  </si>
  <si>
    <t>大树脚屯</t>
  </si>
  <si>
    <t>杨乃才</t>
  </si>
  <si>
    <t>青云村大树脚屯</t>
  </si>
  <si>
    <t>永兴村</t>
  </si>
  <si>
    <t>选村屯</t>
  </si>
  <si>
    <t>莫坤学</t>
  </si>
  <si>
    <t>永兴村选村屯</t>
  </si>
  <si>
    <t>所底屯</t>
  </si>
  <si>
    <t>钟世华</t>
  </si>
  <si>
    <t>永镇村所底屯</t>
  </si>
  <si>
    <t>石家厂屯</t>
  </si>
  <si>
    <t>郑七四</t>
  </si>
  <si>
    <t>永镇村石家厂屯</t>
  </si>
  <si>
    <t>松林村</t>
  </si>
  <si>
    <t>廖家社屯</t>
  </si>
  <si>
    <t>廖积荣</t>
  </si>
  <si>
    <t>松林村廖家社屯</t>
  </si>
  <si>
    <t>永华村</t>
  </si>
  <si>
    <t>三茅厂屯</t>
  </si>
  <si>
    <t>李才顺</t>
  </si>
  <si>
    <t>永华村三茅厂屯</t>
  </si>
  <si>
    <t>第四批已申报240元</t>
  </si>
  <si>
    <t>龙怀乡</t>
  </si>
  <si>
    <t>东坪村</t>
  </si>
  <si>
    <t>龙冲屯</t>
  </si>
  <si>
    <t>赵有强</t>
  </si>
  <si>
    <t>根茎薯芋类-生姜</t>
  </si>
  <si>
    <t>马中屯</t>
  </si>
  <si>
    <t>大号屯</t>
  </si>
  <si>
    <t>赵成稳</t>
  </si>
  <si>
    <t>赵正兵</t>
  </si>
  <si>
    <t>五桂屯</t>
  </si>
  <si>
    <t>赵木旺</t>
  </si>
  <si>
    <t>第三批已申请960元</t>
  </si>
  <si>
    <t>赵有秀</t>
  </si>
  <si>
    <t>吕文新</t>
  </si>
  <si>
    <t>彭维贤</t>
  </si>
  <si>
    <t>覃玉方</t>
  </si>
  <si>
    <t>第二批已申请300元</t>
  </si>
  <si>
    <t>黄家屯</t>
  </si>
  <si>
    <t>潘树生</t>
  </si>
  <si>
    <t>姚仕坤</t>
  </si>
  <si>
    <t>黄华雄</t>
  </si>
  <si>
    <t>赖刚军</t>
  </si>
  <si>
    <t>陈冬梅</t>
  </si>
  <si>
    <t>付创五</t>
  </si>
  <si>
    <t>余国飞</t>
  </si>
  <si>
    <t>姚家屯</t>
  </si>
  <si>
    <t>姚良科</t>
  </si>
  <si>
    <t>油榨屯</t>
  </si>
  <si>
    <t>陈德才</t>
  </si>
  <si>
    <t>东岸屯</t>
  </si>
  <si>
    <t>潘瑞强</t>
  </si>
  <si>
    <t>第二批已申请378元</t>
  </si>
  <si>
    <t>潘家云</t>
  </si>
  <si>
    <t>敢八屯</t>
  </si>
  <si>
    <t>秦海茂</t>
  </si>
  <si>
    <t>庆云村</t>
  </si>
  <si>
    <t>马六朝屯</t>
  </si>
  <si>
    <t>丘世义</t>
  </si>
  <si>
    <t>丘世华</t>
  </si>
  <si>
    <t>丘毓昌</t>
  </si>
  <si>
    <t>丘世仁</t>
  </si>
  <si>
    <t>罗方海</t>
  </si>
  <si>
    <t>瓜类-苦瓜</t>
  </si>
  <si>
    <t>丘毓刚</t>
  </si>
  <si>
    <t>月塘屯</t>
  </si>
  <si>
    <t>胡本德</t>
  </si>
  <si>
    <t>大岭屯</t>
  </si>
  <si>
    <t>胡运田</t>
  </si>
  <si>
    <t>第二批已申请234元</t>
  </si>
  <si>
    <t>桉</t>
  </si>
  <si>
    <t>新安社区</t>
  </si>
  <si>
    <t>温燕青</t>
  </si>
  <si>
    <t>2014年脱贫户</t>
  </si>
  <si>
    <t>大塘角屯</t>
  </si>
  <si>
    <t>赖桂芬</t>
  </si>
  <si>
    <t>三河村</t>
  </si>
  <si>
    <t>三宝坪屯</t>
  </si>
  <si>
    <t>冯成旺</t>
  </si>
  <si>
    <t>花生</t>
  </si>
  <si>
    <t>李成功</t>
  </si>
  <si>
    <t>顾李家屯</t>
  </si>
  <si>
    <t>胡本球</t>
  </si>
  <si>
    <t>第一批已申请1650元</t>
  </si>
  <si>
    <t>李有福</t>
  </si>
  <si>
    <t>第三批已申请480元</t>
  </si>
  <si>
    <t>李德军</t>
  </si>
  <si>
    <t>赵有初</t>
  </si>
  <si>
    <t>新坪镇</t>
  </si>
  <si>
    <t>安民村</t>
  </si>
  <si>
    <t>长垌屯</t>
  </si>
  <si>
    <t>冯世荣</t>
  </si>
  <si>
    <r>
      <rPr>
        <sz val="12"/>
        <color theme="1"/>
        <rFont val="宋体"/>
        <charset val="134"/>
      </rPr>
      <t>甜</t>
    </r>
    <r>
      <rPr>
        <sz val="12"/>
        <color rgb="FFFF0000"/>
        <rFont val="宋体"/>
        <charset val="134"/>
      </rPr>
      <t>糯</t>
    </r>
    <r>
      <rPr>
        <sz val="12"/>
        <color theme="1"/>
        <rFont val="宋体"/>
        <charset val="134"/>
      </rPr>
      <t>玉米</t>
    </r>
  </si>
  <si>
    <t>青甸屯</t>
  </si>
  <si>
    <t>莫英助</t>
  </si>
  <si>
    <t>杨定文</t>
  </si>
  <si>
    <t>官岩屯</t>
  </si>
  <si>
    <t>何承周</t>
  </si>
  <si>
    <t>何承顺</t>
  </si>
  <si>
    <t>何承坤</t>
  </si>
  <si>
    <t>其他水果-黄皮果</t>
  </si>
  <si>
    <t>何天正</t>
  </si>
  <si>
    <t>叶家厂屯</t>
  </si>
  <si>
    <t>王国凤</t>
  </si>
  <si>
    <t>上苏屯</t>
  </si>
  <si>
    <t>廖绪春</t>
  </si>
  <si>
    <t>八鲁村</t>
  </si>
  <si>
    <t>八鲁屯</t>
  </si>
  <si>
    <t>丘玉芳</t>
  </si>
  <si>
    <r>
      <rPr>
        <sz val="12"/>
        <color theme="1"/>
        <rFont val="宋体"/>
        <charset val="134"/>
      </rPr>
      <t>2014</t>
    </r>
    <r>
      <rPr>
        <sz val="12"/>
        <color rgb="FF000000"/>
        <rFont val="宋体"/>
        <charset val="134"/>
      </rPr>
      <t>年脱贫户</t>
    </r>
  </si>
  <si>
    <t>凤岗村</t>
  </si>
  <si>
    <t>新村屯</t>
  </si>
  <si>
    <t>张志生</t>
  </si>
  <si>
    <t>第二批已申报600元，共申报1380元</t>
  </si>
  <si>
    <t>豆类（豆角）</t>
  </si>
  <si>
    <t>江树朋</t>
  </si>
  <si>
    <t>第二批已申报2080元，共申报3600元</t>
  </si>
  <si>
    <t>韦善和</t>
  </si>
  <si>
    <t>第二批已申报2600元，共申报4040元</t>
  </si>
  <si>
    <t>江元高</t>
  </si>
  <si>
    <t>秦骏吉</t>
  </si>
  <si>
    <t>根茎薯芋类（芋头）</t>
  </si>
  <si>
    <t>已达5000限额</t>
  </si>
  <si>
    <t>根茎薯芋类（莲藕）</t>
  </si>
  <si>
    <t>蒙庆英</t>
  </si>
  <si>
    <t>白弄屯</t>
  </si>
  <si>
    <t>林树文</t>
  </si>
  <si>
    <t>冷水屯</t>
  </si>
  <si>
    <t>黄汉志</t>
  </si>
  <si>
    <t>第二批已申报225元，共申报1257元</t>
  </si>
  <si>
    <t>余忠艳</t>
  </si>
  <si>
    <t>第二批已申报840元，共申报1226.4元</t>
  </si>
  <si>
    <t>彭进安</t>
  </si>
  <si>
    <t>第二批已申报960元，共申报1600元</t>
  </si>
  <si>
    <t>郭全凤</t>
  </si>
  <si>
    <t>第二批已申报315元，共申报783元</t>
  </si>
  <si>
    <t>林区章</t>
  </si>
  <si>
    <t>黄必荣</t>
  </si>
  <si>
    <t>脱贫不稳定户</t>
  </si>
  <si>
    <t>黄云刚</t>
  </si>
  <si>
    <t>韦珊</t>
  </si>
  <si>
    <t>户主：黄俊华</t>
  </si>
  <si>
    <t>黄贵新</t>
  </si>
  <si>
    <t>黄云屯</t>
  </si>
  <si>
    <t>林英</t>
  </si>
  <si>
    <t>观音山屯</t>
  </si>
  <si>
    <t>彭秀亮</t>
  </si>
  <si>
    <t>蒋春贵</t>
  </si>
  <si>
    <t>糖料蔗</t>
  </si>
  <si>
    <t>彭秀清</t>
  </si>
  <si>
    <t>第二批已申报3360元，本次申报1640，共申报5000元</t>
  </si>
  <si>
    <t>刘自军</t>
  </si>
  <si>
    <t>刘自安</t>
  </si>
  <si>
    <t>岩转屯</t>
  </si>
  <si>
    <t>韦荣光</t>
  </si>
  <si>
    <t>赵秀英</t>
  </si>
  <si>
    <t>水坳屯</t>
  </si>
  <si>
    <t>何顺亮</t>
  </si>
  <si>
    <t>根茎薯芋类（木薯）</t>
  </si>
  <si>
    <t>莫家香</t>
  </si>
  <si>
    <t>何顺干</t>
  </si>
  <si>
    <t>第二批已申报1069.2元，共申报2017.2元</t>
  </si>
  <si>
    <t>鱼</t>
  </si>
  <si>
    <t>黄竹村</t>
  </si>
  <si>
    <t>深泥田屯</t>
  </si>
  <si>
    <t>邱华龙</t>
  </si>
  <si>
    <t>水井屯</t>
  </si>
  <si>
    <t>李文明</t>
  </si>
  <si>
    <t>根茎薯类-姜</t>
  </si>
  <si>
    <r>
      <rPr>
        <sz val="12"/>
        <color theme="1"/>
        <rFont val="宋体"/>
        <charset val="134"/>
      </rPr>
      <t>黄竹</t>
    </r>
    <r>
      <rPr>
        <sz val="12"/>
        <color rgb="FFFF0000"/>
        <rFont val="宋体"/>
        <charset val="134"/>
      </rPr>
      <t>屯</t>
    </r>
  </si>
  <si>
    <t>盘成钦</t>
  </si>
  <si>
    <t>根茎薯芋类-姜</t>
  </si>
  <si>
    <t>黄竹屯</t>
  </si>
  <si>
    <t>中药材-甜茶叶</t>
  </si>
  <si>
    <t>赵成德</t>
  </si>
  <si>
    <r>
      <rPr>
        <sz val="12"/>
        <color theme="1"/>
        <rFont val="宋体"/>
        <charset val="134"/>
      </rPr>
      <t>根茎薯芋类</t>
    </r>
    <r>
      <rPr>
        <sz val="12"/>
        <color rgb="FF000000"/>
        <rFont val="宋体"/>
        <charset val="134"/>
      </rPr>
      <t>-姜</t>
    </r>
  </si>
  <si>
    <t>盘文福</t>
  </si>
  <si>
    <t>盘成甫</t>
  </si>
  <si>
    <t>冯章现</t>
  </si>
  <si>
    <t>赵群珍</t>
  </si>
  <si>
    <t>罗进坤</t>
  </si>
  <si>
    <t>黄金能</t>
  </si>
  <si>
    <t>大兴屯</t>
  </si>
  <si>
    <t>冯成学</t>
  </si>
  <si>
    <t>中药材-黄桅子</t>
  </si>
  <si>
    <t>清江村</t>
  </si>
  <si>
    <t>柑子槽屯</t>
  </si>
  <si>
    <t>赵明金</t>
  </si>
  <si>
    <t>盘有富</t>
  </si>
  <si>
    <t>赵春贵</t>
  </si>
  <si>
    <t>黄通旺</t>
  </si>
  <si>
    <t>香料-八角</t>
  </si>
  <si>
    <t>冯荣发</t>
  </si>
  <si>
    <t>赵小艳</t>
  </si>
  <si>
    <t>黄成香</t>
  </si>
  <si>
    <t>根茎薯芋类-木薯</t>
  </si>
  <si>
    <t>盘有明</t>
  </si>
  <si>
    <t>赵定楼</t>
  </si>
  <si>
    <t>盘成广</t>
  </si>
  <si>
    <t>万家屯</t>
  </si>
  <si>
    <t>冯春权</t>
  </si>
  <si>
    <t>冯春金</t>
  </si>
  <si>
    <t>盘文保</t>
  </si>
  <si>
    <t>冯春贵</t>
  </si>
  <si>
    <t>中药材-黄栀子</t>
  </si>
  <si>
    <t>赵永姣</t>
  </si>
  <si>
    <t>户主：赵文意</t>
  </si>
  <si>
    <t>白蜡屯</t>
  </si>
  <si>
    <t>廖平春</t>
  </si>
  <si>
    <t>庞秀英</t>
  </si>
  <si>
    <t>金竹屯</t>
  </si>
  <si>
    <t>李文坤</t>
  </si>
  <si>
    <t>赵文华</t>
  </si>
  <si>
    <t>户主：赵进福</t>
  </si>
  <si>
    <t>清江屯</t>
  </si>
  <si>
    <t>黄元新</t>
  </si>
  <si>
    <t>赵小兰</t>
  </si>
  <si>
    <t>盘福美</t>
  </si>
  <si>
    <t>黄成甫</t>
  </si>
  <si>
    <t>赵翠明</t>
  </si>
  <si>
    <t>盘兰英</t>
  </si>
  <si>
    <t>盘成发</t>
  </si>
  <si>
    <t>盘文飞</t>
  </si>
  <si>
    <t>黄通甫</t>
  </si>
  <si>
    <t>盘成贵</t>
  </si>
  <si>
    <t>盘成红</t>
  </si>
  <si>
    <t>双和村</t>
  </si>
  <si>
    <t>大旺屯</t>
  </si>
  <si>
    <t>曾世玉</t>
  </si>
  <si>
    <t>大旺</t>
  </si>
  <si>
    <t>第1、3批已申报2272元，共申报2592元</t>
  </si>
  <si>
    <t>户主：曾祖相</t>
  </si>
  <si>
    <t>周才兴</t>
  </si>
  <si>
    <t>第1、2批已申报1080元，共申报1880元</t>
  </si>
  <si>
    <t>鲁仙屯</t>
  </si>
  <si>
    <t>朱思庆</t>
  </si>
  <si>
    <t>鲁仙</t>
  </si>
  <si>
    <t>茄果类-茄子</t>
  </si>
  <si>
    <t>唐远发</t>
  </si>
  <si>
    <t>第1批已申报576元，共申报1056元</t>
  </si>
  <si>
    <t>韦芳荣</t>
  </si>
  <si>
    <t>陈娟</t>
  </si>
  <si>
    <t>花生大豆（花生）</t>
  </si>
  <si>
    <t>牛练屯</t>
  </si>
  <si>
    <t>吴新海</t>
  </si>
  <si>
    <t>西甜瓜（香瓜）</t>
  </si>
  <si>
    <t>牛练</t>
  </si>
  <si>
    <r>
      <rPr>
        <sz val="12"/>
        <rFont val="宋体"/>
        <charset val="134"/>
      </rPr>
      <t>第</t>
    </r>
    <r>
      <rPr>
        <sz val="12"/>
        <color rgb="FFFF0000"/>
        <rFont val="宋体"/>
        <charset val="134"/>
      </rPr>
      <t>4</t>
    </r>
    <r>
      <rPr>
        <sz val="12"/>
        <rFont val="宋体"/>
        <charset val="134"/>
      </rPr>
      <t>批已申报360元，共申报2010元</t>
    </r>
  </si>
  <si>
    <t>户主：杨秀兰</t>
  </si>
  <si>
    <t>西甜瓜（西瓜）</t>
  </si>
  <si>
    <t>朱平凡</t>
  </si>
  <si>
    <t>吴立宋</t>
  </si>
  <si>
    <t>第4批已申报1500元，共申报2700元</t>
  </si>
  <si>
    <t>吴立杰</t>
  </si>
  <si>
    <t>第4批已申报2400元，共申报4320元</t>
  </si>
  <si>
    <t>塘窝屯</t>
  </si>
  <si>
    <t>周厚平</t>
  </si>
  <si>
    <t>塘窝</t>
  </si>
  <si>
    <t>东修屯</t>
  </si>
  <si>
    <t>兰献美</t>
  </si>
  <si>
    <t>根茎薯芋类（姜）</t>
  </si>
  <si>
    <t>东修</t>
  </si>
  <si>
    <t>邱瑞贤</t>
  </si>
  <si>
    <t>丘瑞能</t>
  </si>
  <si>
    <t>罗启富</t>
  </si>
  <si>
    <t>罗启财</t>
  </si>
  <si>
    <t>蒋民传</t>
  </si>
  <si>
    <t>余家屯</t>
  </si>
  <si>
    <t>黄高</t>
  </si>
  <si>
    <t>余家</t>
  </si>
  <si>
    <t>茶改山屯</t>
  </si>
  <si>
    <t>李世球</t>
  </si>
  <si>
    <t>茶改山</t>
  </si>
  <si>
    <t>第4批已申报2940元，共申报3180元</t>
  </si>
  <si>
    <t>修仁镇</t>
  </si>
  <si>
    <t>大榕村</t>
  </si>
  <si>
    <t>大榕屯</t>
  </si>
  <si>
    <t>李应华</t>
  </si>
  <si>
    <t>覃玉华</t>
  </si>
  <si>
    <t>柘村屯</t>
  </si>
  <si>
    <t>蒋树凤</t>
  </si>
  <si>
    <t>吴千明</t>
  </si>
  <si>
    <t>福旺村</t>
  </si>
  <si>
    <t>以然厂屯</t>
  </si>
  <si>
    <t>丁功学</t>
  </si>
  <si>
    <t>玉米类-甜糯玉米</t>
  </si>
  <si>
    <t>乱石屯</t>
  </si>
  <si>
    <t>吴波</t>
  </si>
  <si>
    <t>稻谷类-优质稻</t>
  </si>
  <si>
    <t>大巷屯</t>
  </si>
  <si>
    <t>丘龙江</t>
  </si>
  <si>
    <t>大苍屯</t>
  </si>
  <si>
    <t>家禽类-鸡</t>
  </si>
  <si>
    <t>家禽类-鸭</t>
  </si>
  <si>
    <t>丘建修</t>
  </si>
  <si>
    <t>已获720</t>
  </si>
  <si>
    <t>福旺屯</t>
  </si>
  <si>
    <t>曹玉兵</t>
  </si>
  <si>
    <t>彭家屯</t>
  </si>
  <si>
    <t>胡正明</t>
  </si>
  <si>
    <t>大寨屯</t>
  </si>
  <si>
    <t>彭海英</t>
  </si>
  <si>
    <t>下卜头屯</t>
  </si>
  <si>
    <t>陆尚发</t>
  </si>
  <si>
    <t>何建明</t>
  </si>
  <si>
    <t>中药材-石兰</t>
  </si>
  <si>
    <t>欧世光</t>
  </si>
  <si>
    <t>黄翠连</t>
  </si>
  <si>
    <t>茄果类-辣椒</t>
  </si>
  <si>
    <t>豆类-荷包豆</t>
  </si>
  <si>
    <t>谭达顺</t>
  </si>
  <si>
    <t>赖富兵</t>
  </si>
  <si>
    <t>上卜头屯</t>
  </si>
  <si>
    <t>赖荣艳</t>
  </si>
  <si>
    <t>水果类-龙眼</t>
  </si>
  <si>
    <t>家禽类-兔</t>
  </si>
  <si>
    <t>百香果</t>
  </si>
  <si>
    <t>张家屯</t>
  </si>
  <si>
    <t>丁红萍</t>
  </si>
  <si>
    <t>已获900</t>
  </si>
  <si>
    <t>畜牧类-猪</t>
  </si>
  <si>
    <t>罗运琼</t>
  </si>
  <si>
    <t>三塘河屯</t>
  </si>
  <si>
    <t>丘洪登</t>
  </si>
  <si>
    <t>赖光华</t>
  </si>
  <si>
    <t>赖光弟</t>
  </si>
  <si>
    <t>已达限额</t>
  </si>
  <si>
    <t>陈兴全</t>
  </si>
  <si>
    <t>覃怀云</t>
  </si>
  <si>
    <t>丘芬海</t>
  </si>
  <si>
    <t>丘芬元</t>
  </si>
  <si>
    <t>畜牧类-牛</t>
  </si>
  <si>
    <t>灯盏坪屯</t>
  </si>
  <si>
    <t>叶庆木</t>
  </si>
  <si>
    <t>瓜类-冬瓜</t>
  </si>
  <si>
    <t>水产类-鱼</t>
  </si>
  <si>
    <t>中卜头屯</t>
  </si>
  <si>
    <t>赖兆光</t>
  </si>
  <si>
    <t>欧善学</t>
  </si>
  <si>
    <t>莫志成</t>
  </si>
  <si>
    <t>丘东江</t>
  </si>
  <si>
    <t>六达屯</t>
  </si>
  <si>
    <t>谭达友</t>
  </si>
  <si>
    <t>周华玉</t>
  </si>
  <si>
    <t>边缘易致贫户</t>
  </si>
  <si>
    <t>横水村</t>
  </si>
  <si>
    <t>老县屯</t>
  </si>
  <si>
    <t>黄仲琴</t>
  </si>
  <si>
    <t>张艺警</t>
  </si>
  <si>
    <t>戴业友</t>
  </si>
  <si>
    <t>建陵社区</t>
  </si>
  <si>
    <t>建中街</t>
  </si>
  <si>
    <t>霍汝文</t>
  </si>
  <si>
    <t>建北街</t>
  </si>
  <si>
    <t>韩建红</t>
  </si>
  <si>
    <t>建陵榕树脚</t>
  </si>
  <si>
    <t>建东街</t>
  </si>
  <si>
    <t>魏德荣</t>
  </si>
  <si>
    <t>修仁镇养老院旁</t>
  </si>
  <si>
    <t>屈运华</t>
  </si>
  <si>
    <t>青山大树厂</t>
  </si>
  <si>
    <t>木山村</t>
  </si>
  <si>
    <t>龙塘屯</t>
  </si>
  <si>
    <t>陈新文</t>
  </si>
  <si>
    <t>木山村龙塘屯</t>
  </si>
  <si>
    <t>办村屯</t>
  </si>
  <si>
    <t>梁恩宗</t>
  </si>
  <si>
    <t>木山村办村屯</t>
  </si>
  <si>
    <t>梁远宗</t>
  </si>
  <si>
    <t>前良屯</t>
  </si>
  <si>
    <t>廖成亮</t>
  </si>
  <si>
    <t>水产类-鱼塘</t>
  </si>
  <si>
    <t>木山村前良屯</t>
  </si>
  <si>
    <t>廖继海</t>
  </si>
  <si>
    <t>花生大豆
（黄豆）</t>
  </si>
  <si>
    <t>廖金秀</t>
  </si>
  <si>
    <t>陆映姣</t>
  </si>
  <si>
    <t>廖绍礼</t>
  </si>
  <si>
    <t>廖振修</t>
  </si>
  <si>
    <t>温兆芳</t>
  </si>
  <si>
    <t>瓜类
（冬瓜）</t>
  </si>
  <si>
    <t>温兆记</t>
  </si>
  <si>
    <t>谢佳茂</t>
  </si>
  <si>
    <t>木山村谢家屯</t>
  </si>
  <si>
    <t>东风屯</t>
  </si>
  <si>
    <t>王启祯</t>
  </si>
  <si>
    <t>木山村东风屯</t>
  </si>
  <si>
    <t>平村村</t>
  </si>
  <si>
    <t>田厂屯</t>
  </si>
  <si>
    <t>钟日雄</t>
  </si>
  <si>
    <t>陈新芳</t>
  </si>
  <si>
    <t>于家洞</t>
  </si>
  <si>
    <t>陈朝萍</t>
  </si>
  <si>
    <t>其他水果-酸梅</t>
  </si>
  <si>
    <t>蚂蟥坝</t>
  </si>
  <si>
    <t>塘湾屯</t>
  </si>
  <si>
    <t>梁伟芝</t>
  </si>
  <si>
    <t>田厂背</t>
  </si>
  <si>
    <t>三诰村</t>
  </si>
  <si>
    <t>东寺屯</t>
  </si>
  <si>
    <t>叶爱军</t>
  </si>
  <si>
    <t>李发亮</t>
  </si>
  <si>
    <t>已获360元</t>
  </si>
  <si>
    <t>三诰屯</t>
  </si>
  <si>
    <t>彭真才</t>
  </si>
  <si>
    <t>大合江屯</t>
  </si>
  <si>
    <t>李克来</t>
  </si>
  <si>
    <t>汤忠谋</t>
  </si>
  <si>
    <t>四育村</t>
  </si>
  <si>
    <t>廖桂英</t>
  </si>
  <si>
    <t>石干屯</t>
  </si>
  <si>
    <t>覃振兰</t>
  </si>
  <si>
    <t>已获960元</t>
  </si>
  <si>
    <t>覃庆荣</t>
  </si>
  <si>
    <t>根茎薯芋类-荔浦芋</t>
  </si>
  <si>
    <t>寺村屯</t>
  </si>
  <si>
    <t>余祥新</t>
  </si>
  <si>
    <t>余恒新</t>
  </si>
  <si>
    <t>以弄屯</t>
  </si>
  <si>
    <t>胡然松</t>
  </si>
  <si>
    <t>丘洪均</t>
  </si>
  <si>
    <t>内贺屯</t>
  </si>
  <si>
    <t>黎珍珍</t>
  </si>
  <si>
    <t>李元坤</t>
  </si>
  <si>
    <t>塔石村</t>
  </si>
  <si>
    <t>洲村</t>
  </si>
  <si>
    <t>莫运催</t>
  </si>
  <si>
    <t>吕村屯东田庙</t>
  </si>
  <si>
    <t>大见</t>
  </si>
  <si>
    <t>罗成福</t>
  </si>
  <si>
    <t>谢桂才</t>
  </si>
  <si>
    <t>谢玉林</t>
  </si>
  <si>
    <t>瓜类-葫芦瓜</t>
  </si>
  <si>
    <t>豆类-豇豆</t>
  </si>
  <si>
    <t>甘洋</t>
  </si>
  <si>
    <t>覃国昌</t>
  </si>
  <si>
    <t>郑秀云</t>
  </si>
  <si>
    <t>梁庆春</t>
  </si>
  <si>
    <t>梁全文</t>
  </si>
  <si>
    <t>叭喇</t>
  </si>
  <si>
    <t>覃立干</t>
  </si>
  <si>
    <t>林万良</t>
  </si>
  <si>
    <t>李振萍</t>
  </si>
  <si>
    <t>覃德林</t>
  </si>
  <si>
    <t>何良安</t>
  </si>
  <si>
    <t>谢文全</t>
  </si>
  <si>
    <t>杜莫镇</t>
  </si>
  <si>
    <t>六部村</t>
  </si>
  <si>
    <t>霍家屯</t>
  </si>
  <si>
    <t>霍金</t>
  </si>
  <si>
    <t>陆凤玉</t>
  </si>
  <si>
    <t>第四批已申报2900元</t>
  </si>
  <si>
    <t>户主：霍忠；申报金额达到上限</t>
  </si>
  <si>
    <t>根茎薯芋类（生姜）</t>
  </si>
  <si>
    <t>杂粮杂豆（红薯）</t>
  </si>
  <si>
    <t>霍汝斌</t>
  </si>
  <si>
    <t>第四批已申报320元</t>
  </si>
  <si>
    <t>六外屯</t>
  </si>
  <si>
    <t>吴振飞</t>
  </si>
  <si>
    <t>第三批已申报1224元</t>
  </si>
  <si>
    <t>余顺贞</t>
  </si>
  <si>
    <t>管家屯</t>
  </si>
  <si>
    <t>范兰琼</t>
  </si>
  <si>
    <t>第三批已申报1512元</t>
  </si>
  <si>
    <t>户主：管义兵</t>
  </si>
  <si>
    <t>邹家冲屯</t>
  </si>
  <si>
    <t>范贵忠</t>
  </si>
  <si>
    <t>范富忠</t>
  </si>
  <si>
    <t>茄果类（辣椒）</t>
  </si>
  <si>
    <t>张村村</t>
  </si>
  <si>
    <t>长社屯</t>
  </si>
  <si>
    <t>雷声文</t>
  </si>
  <si>
    <t>3</t>
  </si>
  <si>
    <t>吴洪基</t>
  </si>
  <si>
    <t>1</t>
  </si>
  <si>
    <t>棚村屯</t>
  </si>
  <si>
    <t>钟绍来</t>
  </si>
  <si>
    <t>4</t>
  </si>
  <si>
    <t>青贮玉米（粮改饲)</t>
  </si>
  <si>
    <t>龚定华</t>
  </si>
  <si>
    <t>三里屯</t>
  </si>
  <si>
    <t>莫让华</t>
  </si>
  <si>
    <t>2</t>
  </si>
  <si>
    <t>吴天福</t>
  </si>
  <si>
    <t>花生大豆</t>
  </si>
  <si>
    <t>赖春安</t>
  </si>
  <si>
    <t>6</t>
  </si>
  <si>
    <t>古洞屯</t>
  </si>
  <si>
    <t>翟义和</t>
  </si>
  <si>
    <t>落山头屯</t>
  </si>
  <si>
    <t>翟平和</t>
  </si>
  <si>
    <t>翟亮和</t>
  </si>
  <si>
    <t>5</t>
  </si>
  <si>
    <t>庙楼屯</t>
  </si>
  <si>
    <t>莫世保</t>
  </si>
  <si>
    <t>翟明和</t>
  </si>
  <si>
    <t>根茎薯芋类(芋头)</t>
  </si>
  <si>
    <t>鳌鱼头屯</t>
  </si>
  <si>
    <t>郭荣海</t>
  </si>
  <si>
    <t>钟远能</t>
  </si>
  <si>
    <t>大张村屯</t>
  </si>
  <si>
    <t>张有勇</t>
  </si>
  <si>
    <t>张雄来</t>
  </si>
  <si>
    <t>陆秀凤</t>
  </si>
  <si>
    <t>刘基友</t>
  </si>
  <si>
    <t>大涨村屯</t>
  </si>
  <si>
    <t>金鸡村</t>
  </si>
  <si>
    <t>六连屯</t>
  </si>
  <si>
    <t>巫德凤</t>
  </si>
  <si>
    <t>户主：潘吉发</t>
  </si>
  <si>
    <t>吴金兰</t>
  </si>
  <si>
    <t>潘吉勤</t>
  </si>
  <si>
    <t>户主：潘吉飞</t>
  </si>
  <si>
    <t>潘吉波</t>
  </si>
  <si>
    <t>潘时才</t>
  </si>
  <si>
    <t>花生大豆（黄豆）</t>
  </si>
  <si>
    <t>洋额屯</t>
  </si>
  <si>
    <t>潘作强</t>
  </si>
  <si>
    <t>潘定利</t>
  </si>
  <si>
    <t>潘振生</t>
  </si>
  <si>
    <t>潘锦贵</t>
  </si>
  <si>
    <t>古要屯</t>
  </si>
  <si>
    <t>潘宗奎</t>
  </si>
  <si>
    <t>李先强</t>
  </si>
  <si>
    <t>第四批已申报1360元</t>
  </si>
  <si>
    <t>潘兰琼</t>
  </si>
  <si>
    <t>第四批已申报1960元</t>
  </si>
  <si>
    <t>周瑞芳</t>
  </si>
  <si>
    <t>第四批已申报480元</t>
  </si>
  <si>
    <t>东寨屯</t>
  </si>
  <si>
    <t>韦开兴</t>
  </si>
  <si>
    <t>屯必屯</t>
  </si>
  <si>
    <t>覃德祥</t>
  </si>
  <si>
    <t>马江屯</t>
  </si>
  <si>
    <t>潘孟强</t>
  </si>
  <si>
    <t>寨村村</t>
  </si>
  <si>
    <t>敢应屯</t>
  </si>
  <si>
    <t>潘立兴</t>
  </si>
  <si>
    <t>琵琶屯</t>
  </si>
  <si>
    <t>莫秀琼</t>
  </si>
  <si>
    <t>青贮玉米（粮改饲）</t>
  </si>
  <si>
    <t>仙女岩屯</t>
  </si>
  <si>
    <t>潘元贵</t>
  </si>
  <si>
    <t>钟元俊</t>
  </si>
  <si>
    <t>大行山屯</t>
  </si>
  <si>
    <t>胡文林</t>
  </si>
  <si>
    <t>杨运英</t>
  </si>
  <si>
    <t>胡文飞</t>
  </si>
  <si>
    <t>寨村屯</t>
  </si>
  <si>
    <t>蒋文鲜</t>
  </si>
  <si>
    <t>蒋先利</t>
  </si>
  <si>
    <t>蒋先崇</t>
  </si>
  <si>
    <t>第四批已申报1920元</t>
  </si>
  <si>
    <t>蒋业胜</t>
  </si>
  <si>
    <t>朱洪强</t>
  </si>
  <si>
    <t>第三批已申报120元</t>
  </si>
  <si>
    <t>莫健伙</t>
  </si>
  <si>
    <t>江全贵</t>
  </si>
  <si>
    <t>第三批已申报632元</t>
  </si>
  <si>
    <t>江福兰</t>
  </si>
  <si>
    <t>第三批已申报896元</t>
  </si>
  <si>
    <t>黄位明</t>
  </si>
  <si>
    <t>第三批已申报704元</t>
  </si>
  <si>
    <t>蒋业亿</t>
  </si>
  <si>
    <t>杜远吉</t>
  </si>
  <si>
    <t>杨良安</t>
  </si>
  <si>
    <t>杜金路</t>
  </si>
  <si>
    <t>冯葵</t>
  </si>
  <si>
    <t>水葫芦屯</t>
  </si>
  <si>
    <t>李登强</t>
  </si>
  <si>
    <t>胡洪刚</t>
  </si>
  <si>
    <t>榕洞村</t>
  </si>
  <si>
    <t>榕洞屯</t>
  </si>
  <si>
    <t>农定明</t>
  </si>
  <si>
    <t>三六枧屯</t>
  </si>
  <si>
    <t>陈开福</t>
  </si>
  <si>
    <t>达到上限</t>
  </si>
  <si>
    <t>三六枧</t>
  </si>
  <si>
    <t>何世珍</t>
  </si>
  <si>
    <t>榕洞</t>
  </si>
  <si>
    <t>新安屯</t>
  </si>
  <si>
    <t>冯春甫</t>
  </si>
  <si>
    <t>新安</t>
  </si>
  <si>
    <t>冯成球</t>
  </si>
  <si>
    <t>田尾屯</t>
  </si>
  <si>
    <t>陆洪森</t>
  </si>
  <si>
    <t>第四批已申报1230元</t>
  </si>
  <si>
    <t>冯成朝</t>
  </si>
  <si>
    <t>第三批已申报1152元</t>
  </si>
  <si>
    <t>梁其春</t>
  </si>
  <si>
    <t>下樟村</t>
  </si>
  <si>
    <t>下樟屯</t>
  </si>
  <si>
    <t>吴启和</t>
  </si>
  <si>
    <t>李永富</t>
  </si>
  <si>
    <t>吴善贵</t>
  </si>
  <si>
    <t>吴世钧</t>
  </si>
  <si>
    <t>韦荣强</t>
  </si>
  <si>
    <t>涂建福</t>
  </si>
  <si>
    <t>涂建书</t>
  </si>
  <si>
    <t>根茎薯芋类（芋头、生姜）</t>
  </si>
  <si>
    <t>陆荣成</t>
  </si>
  <si>
    <t>下乐邦屯</t>
  </si>
  <si>
    <t>廖才亮</t>
  </si>
  <si>
    <t>廖桂军</t>
  </si>
  <si>
    <t>坳背屯</t>
  </si>
  <si>
    <t>颜克珍</t>
  </si>
  <si>
    <t>罗文彬</t>
  </si>
  <si>
    <t>户主：颜克强</t>
  </si>
  <si>
    <t>蒋嗣华</t>
  </si>
  <si>
    <t>陆发有</t>
  </si>
  <si>
    <t>黎明贵</t>
  </si>
  <si>
    <t>黄献强</t>
  </si>
  <si>
    <t>三保村</t>
  </si>
  <si>
    <t>步王屯</t>
  </si>
  <si>
    <t>王学美</t>
  </si>
  <si>
    <t>黄伟</t>
  </si>
  <si>
    <t>老钟厂屯</t>
  </si>
  <si>
    <t>廖齐顺</t>
  </si>
  <si>
    <t>汤元玉</t>
  </si>
  <si>
    <t>刘祖勇</t>
  </si>
  <si>
    <t>隔界屯</t>
  </si>
  <si>
    <t>潘顺荣</t>
  </si>
  <si>
    <t>杜莫社区</t>
  </si>
  <si>
    <t>杜莫街屯</t>
  </si>
  <si>
    <t>黄会珍</t>
  </si>
  <si>
    <t>杜莫社区杜莫街屯</t>
  </si>
  <si>
    <t>葛村屯</t>
  </si>
  <si>
    <t>张祖涛</t>
  </si>
  <si>
    <t>杜莫社区葛村屯</t>
  </si>
  <si>
    <t>下金鸡屯</t>
  </si>
  <si>
    <t>李逢春</t>
  </si>
  <si>
    <t>杜莫社区下金鸡屯</t>
  </si>
  <si>
    <t>上金鸡屯</t>
  </si>
  <si>
    <t>余恒科</t>
  </si>
  <si>
    <t>杜莫社区上金鸡屯</t>
  </si>
  <si>
    <t>阳白玉</t>
  </si>
  <si>
    <t>花生大豆(黄豆）</t>
  </si>
  <si>
    <t>虾里坝屯</t>
  </si>
  <si>
    <t>吴家雄</t>
  </si>
  <si>
    <t>杜莫社区虾里坝屯</t>
  </si>
  <si>
    <t>莫恒刚</t>
  </si>
  <si>
    <t>第四批已申报960元</t>
  </si>
  <si>
    <t>罗桂生</t>
  </si>
  <si>
    <t>龙瑞明</t>
  </si>
  <si>
    <t>刘新清</t>
  </si>
  <si>
    <t>林美萍</t>
  </si>
  <si>
    <t>平塘屯</t>
  </si>
  <si>
    <t>廖兰剑</t>
  </si>
  <si>
    <t>杜莫社区平塘屯</t>
  </si>
  <si>
    <t>梁芳</t>
  </si>
  <si>
    <t>祠塘屯</t>
  </si>
  <si>
    <t>李子宣</t>
  </si>
  <si>
    <t>杜莫社区祠塘屯</t>
  </si>
  <si>
    <t>李子强</t>
  </si>
  <si>
    <t>李振贤</t>
  </si>
  <si>
    <t>李振辉</t>
  </si>
  <si>
    <t>李有庆</t>
  </si>
  <si>
    <t>李少兰</t>
  </si>
  <si>
    <t>李全明</t>
  </si>
  <si>
    <t>李家义</t>
  </si>
  <si>
    <t>李德料</t>
  </si>
  <si>
    <t>杜莫社区东角塘屯</t>
  </si>
  <si>
    <t>曾军</t>
  </si>
  <si>
    <t>水圳屯</t>
  </si>
  <si>
    <t>包应林</t>
  </si>
  <si>
    <t>杜莫社区水圳屯</t>
  </si>
  <si>
    <t>茶城乡</t>
  </si>
  <si>
    <t>文德村</t>
  </si>
  <si>
    <t>六枧屯</t>
  </si>
  <si>
    <t>钟代春</t>
  </si>
  <si>
    <t>1亩</t>
  </si>
  <si>
    <t>金贵屯</t>
  </si>
  <si>
    <t>黄桂英</t>
  </si>
  <si>
    <t>30头</t>
  </si>
  <si>
    <t>户主黄海芳，金额已达上限</t>
  </si>
  <si>
    <t>六桥屯</t>
  </si>
  <si>
    <t>黄桂才</t>
  </si>
  <si>
    <t>0.2亩</t>
  </si>
  <si>
    <t>李成英</t>
  </si>
  <si>
    <t>3亩</t>
  </si>
  <si>
    <t>黎敦裕</t>
  </si>
  <si>
    <t>34只</t>
  </si>
  <si>
    <t>板坡屯</t>
  </si>
  <si>
    <t>石羊屯</t>
  </si>
  <si>
    <t>庞福仁</t>
  </si>
  <si>
    <t>9箱</t>
  </si>
  <si>
    <t>兔</t>
  </si>
  <si>
    <t>30只</t>
  </si>
  <si>
    <t>屯留村</t>
  </si>
  <si>
    <t>料洞屯</t>
  </si>
  <si>
    <t>黎彰乐</t>
  </si>
  <si>
    <t>豆角（豆类）</t>
  </si>
  <si>
    <t>5.68亩</t>
  </si>
  <si>
    <t>黎振春</t>
  </si>
  <si>
    <t>辣椒（茄果类）</t>
  </si>
  <si>
    <t>3.5亩</t>
  </si>
  <si>
    <t>黎建英</t>
  </si>
  <si>
    <t>1.5亩</t>
  </si>
  <si>
    <t>黎新</t>
  </si>
  <si>
    <t>大豆</t>
  </si>
  <si>
    <t>1.53亩</t>
  </si>
  <si>
    <t>茶香社区</t>
  </si>
  <si>
    <t>古閧屯</t>
  </si>
  <si>
    <t>潘玉连</t>
  </si>
  <si>
    <t>2亩</t>
  </si>
  <si>
    <t>茶香屯</t>
  </si>
  <si>
    <t>林友娟</t>
  </si>
  <si>
    <t>芋头（根茎薯芋类）</t>
  </si>
  <si>
    <t>2.9亩</t>
  </si>
  <si>
    <t>户主潘日荣</t>
  </si>
  <si>
    <t>坪社村</t>
  </si>
  <si>
    <t>落洞屯</t>
  </si>
  <si>
    <t>李有山</t>
  </si>
  <si>
    <t>花篢镇</t>
  </si>
  <si>
    <t>大江村</t>
  </si>
  <si>
    <t>岭背屯</t>
  </si>
  <si>
    <t>吴乃超</t>
  </si>
  <si>
    <t>1.6亩</t>
  </si>
  <si>
    <t>白杨忠</t>
  </si>
  <si>
    <t>罗永琼</t>
  </si>
  <si>
    <t>1.9亩</t>
  </si>
  <si>
    <t>李建武</t>
  </si>
  <si>
    <t>8亩</t>
  </si>
  <si>
    <t>已达5000元限额</t>
  </si>
  <si>
    <t>唐忠文</t>
  </si>
  <si>
    <t>唐炳荣</t>
  </si>
  <si>
    <t>13亩</t>
  </si>
  <si>
    <t>唐德富</t>
  </si>
  <si>
    <t>15亩</t>
  </si>
  <si>
    <t>吴松林</t>
  </si>
  <si>
    <t>6亩</t>
  </si>
  <si>
    <t>吴乃义</t>
  </si>
  <si>
    <t>4亩</t>
  </si>
  <si>
    <t>杂粮杂豆-红薯</t>
  </si>
  <si>
    <t>肖建伦</t>
  </si>
  <si>
    <t>0.5亩</t>
  </si>
  <si>
    <t>唐炳华</t>
  </si>
  <si>
    <t>12亩</t>
  </si>
  <si>
    <t>蚂蟥山屯</t>
  </si>
  <si>
    <t>谢秀英</t>
  </si>
  <si>
    <t>蚂蟥山</t>
  </si>
  <si>
    <t>5亩</t>
  </si>
  <si>
    <t>申请人为户主之子罗付德，银行卡持有人罗付德</t>
  </si>
  <si>
    <t>高车屯</t>
  </si>
  <si>
    <t>谢远桥</t>
  </si>
  <si>
    <t>20箱</t>
  </si>
  <si>
    <t>申请人为户主之父谢声裕，银行卡持有人谢远桥</t>
  </si>
  <si>
    <t>笔架山屯</t>
  </si>
  <si>
    <t>代希贵</t>
  </si>
  <si>
    <t>28箱</t>
  </si>
  <si>
    <t>邓国安</t>
  </si>
  <si>
    <t>30亩</t>
  </si>
  <si>
    <t>谢炳学</t>
  </si>
  <si>
    <t>大江屯</t>
  </si>
  <si>
    <t>35箱</t>
  </si>
  <si>
    <t>已达5000元限额，申请人户主之子莫瑞强</t>
  </si>
  <si>
    <t>烂泥冲屯</t>
  </si>
  <si>
    <t>莫凤平</t>
  </si>
  <si>
    <t>杂粮杂豆-高粱</t>
  </si>
  <si>
    <t>第二批已获得鸡奖补264元</t>
  </si>
  <si>
    <t>黎兆德</t>
  </si>
  <si>
    <t>0.3亩</t>
  </si>
  <si>
    <t>凤联村</t>
  </si>
  <si>
    <t>新屋屯</t>
  </si>
  <si>
    <t>刘祖庆</t>
  </si>
  <si>
    <t>牛角屯</t>
  </si>
  <si>
    <t>莫荣周</t>
  </si>
  <si>
    <t>福灵村</t>
  </si>
  <si>
    <t>古福屯</t>
  </si>
  <si>
    <t>蒙凤萍</t>
  </si>
  <si>
    <t>2.1亩</t>
  </si>
  <si>
    <t>邓家屯</t>
  </si>
  <si>
    <t>周基财</t>
  </si>
  <si>
    <t>10头</t>
  </si>
  <si>
    <t>南源村</t>
  </si>
  <si>
    <t>高宅屯</t>
  </si>
  <si>
    <t>周运芳</t>
  </si>
  <si>
    <t>东应屯木麦冲</t>
  </si>
  <si>
    <t>20亩</t>
  </si>
  <si>
    <t>下南源屯</t>
  </si>
  <si>
    <t>姚建旺</t>
  </si>
  <si>
    <t>10亩</t>
  </si>
  <si>
    <t>大安村</t>
  </si>
  <si>
    <t>长冲屯</t>
  </si>
  <si>
    <t>申贵德</t>
  </si>
  <si>
    <t>刘益来</t>
  </si>
  <si>
    <t>申请人户主之子刘世才</t>
  </si>
  <si>
    <t>上普陀屯</t>
  </si>
  <si>
    <t>黄素坤</t>
  </si>
  <si>
    <t>林场门口田</t>
  </si>
  <si>
    <t>申请人户主配偶陈艳琼，持卡人陈艳琼</t>
  </si>
  <si>
    <t>花生大豆-大豆</t>
  </si>
  <si>
    <t>1.1亩</t>
  </si>
  <si>
    <t>家门口</t>
  </si>
  <si>
    <t>30羽</t>
  </si>
  <si>
    <t>六桥岭屯</t>
  </si>
  <si>
    <t>杨迪发</t>
  </si>
  <si>
    <t>7亩</t>
  </si>
  <si>
    <t>肖星喜</t>
  </si>
  <si>
    <t>禹玉亮</t>
  </si>
  <si>
    <t>禹玉松</t>
  </si>
  <si>
    <t>1.2亩</t>
  </si>
  <si>
    <t>持卡人户主配偶李荣珍</t>
  </si>
  <si>
    <t>江华村</t>
  </si>
  <si>
    <t>龙度屯</t>
  </si>
  <si>
    <t>莫良华</t>
  </si>
  <si>
    <t>花卉苗木-砂糖橘</t>
  </si>
  <si>
    <t>花卉苗木-脆皮金桔</t>
  </si>
  <si>
    <t>莫佩峰</t>
  </si>
  <si>
    <t>岔江屯</t>
  </si>
  <si>
    <t>李荣江</t>
  </si>
  <si>
    <t>2.5亩</t>
  </si>
  <si>
    <t>下潘屯</t>
  </si>
  <si>
    <t>黄文喜</t>
  </si>
  <si>
    <t>江华村下潘屯</t>
  </si>
  <si>
    <t>申请人为户主配偶罗建秀，银行卡持有人黄文喜</t>
  </si>
  <si>
    <t>莫建新</t>
  </si>
  <si>
    <t>瓜类-腿瓜</t>
  </si>
  <si>
    <t>1.3亩</t>
  </si>
  <si>
    <t>莫建万</t>
  </si>
  <si>
    <t>第二批已获得桉奖补1200元</t>
  </si>
  <si>
    <t>李昌贵</t>
  </si>
  <si>
    <t>甘笋屯</t>
  </si>
  <si>
    <t>古明德</t>
  </si>
  <si>
    <t>巫殷干</t>
  </si>
  <si>
    <t>江华村甘笋屯</t>
  </si>
  <si>
    <t>花篢社区</t>
  </si>
  <si>
    <t>花篢村屯</t>
  </si>
  <si>
    <t>谢雷云</t>
  </si>
  <si>
    <t>马头屯</t>
  </si>
  <si>
    <t>花篢屯</t>
  </si>
  <si>
    <t>巫家屯</t>
  </si>
  <si>
    <t>巫自立</t>
  </si>
  <si>
    <t>下岭脚屯</t>
  </si>
  <si>
    <t>谢镇宣</t>
  </si>
  <si>
    <t>谢炳志</t>
  </si>
  <si>
    <t>谢恒生</t>
  </si>
  <si>
    <t>1.8亩</t>
  </si>
  <si>
    <t>赤岭屯</t>
  </si>
  <si>
    <t>蒋宇松</t>
  </si>
  <si>
    <t>1.92亩</t>
  </si>
  <si>
    <t>巫绍才</t>
  </si>
  <si>
    <t>花篢街屯</t>
  </si>
  <si>
    <t>谢有智</t>
  </si>
  <si>
    <t>2头</t>
  </si>
  <si>
    <t>大同村</t>
  </si>
  <si>
    <t>林家厂屯</t>
  </si>
  <si>
    <t>钟新球</t>
  </si>
  <si>
    <t>4.5亩</t>
  </si>
  <si>
    <t>罗家厂屯</t>
  </si>
  <si>
    <t>罗昌秀</t>
  </si>
  <si>
    <t>2.4亩</t>
  </si>
  <si>
    <t>相仕村</t>
  </si>
  <si>
    <t>侯家屯</t>
  </si>
  <si>
    <t>侯家新</t>
  </si>
  <si>
    <t>塘莲屯</t>
  </si>
  <si>
    <t>莫异松</t>
  </si>
  <si>
    <t>花卉苗木-金桔苗</t>
  </si>
  <si>
    <t>相仕屯</t>
  </si>
  <si>
    <t>李自江</t>
  </si>
  <si>
    <t>马岭镇</t>
  </si>
  <si>
    <t>大地村</t>
  </si>
  <si>
    <t>八架车屯</t>
  </si>
  <si>
    <t>郑良明</t>
  </si>
  <si>
    <t>八架车</t>
  </si>
  <si>
    <t>3.42亩</t>
  </si>
  <si>
    <t>0.7亩</t>
  </si>
  <si>
    <t>钱袋厂屯</t>
  </si>
  <si>
    <t>李日结</t>
  </si>
  <si>
    <t>钱袋厂</t>
  </si>
  <si>
    <t>龙村屯</t>
  </si>
  <si>
    <t>龙荣华</t>
  </si>
  <si>
    <t>1.7亩</t>
  </si>
  <si>
    <t>李大平</t>
  </si>
  <si>
    <t>蚂蟥洲屯</t>
  </si>
  <si>
    <t>张法松</t>
  </si>
  <si>
    <t>蚂蟥洲</t>
  </si>
  <si>
    <t>永明村</t>
  </si>
  <si>
    <t>下宅屯</t>
  </si>
  <si>
    <t>邓剑英</t>
  </si>
  <si>
    <t>西甜瓜—香瓜</t>
  </si>
  <si>
    <t>下宅</t>
  </si>
  <si>
    <t>南村屯</t>
  </si>
  <si>
    <t>罗翠琼</t>
  </si>
  <si>
    <t>南村</t>
  </si>
  <si>
    <t>邓应学</t>
  </si>
  <si>
    <t>双江</t>
  </si>
  <si>
    <t>42羽</t>
  </si>
  <si>
    <t>37羽</t>
  </si>
  <si>
    <t>钟世富</t>
  </si>
  <si>
    <t>汤启祥</t>
  </si>
  <si>
    <t>钟敏</t>
  </si>
  <si>
    <t>2.7亩</t>
  </si>
  <si>
    <t>邓应堂</t>
  </si>
  <si>
    <t>文华村</t>
  </si>
  <si>
    <t>葛洞屯</t>
  </si>
  <si>
    <t>莫运来</t>
  </si>
  <si>
    <t>435羽</t>
  </si>
  <si>
    <t>上西力屯</t>
  </si>
  <si>
    <t>王春香</t>
  </si>
  <si>
    <t>西力屯</t>
  </si>
  <si>
    <t>花生大豆-黄豆</t>
  </si>
  <si>
    <t>下西力</t>
  </si>
  <si>
    <t>王良发</t>
  </si>
  <si>
    <t>花生大豆类-花生</t>
  </si>
  <si>
    <t>第二批已获得480元</t>
  </si>
  <si>
    <t>新冲屯</t>
  </si>
  <si>
    <t>王学灿</t>
  </si>
  <si>
    <t>油麻屯</t>
  </si>
  <si>
    <t>谭振有</t>
  </si>
  <si>
    <t>钟翠娟</t>
  </si>
  <si>
    <t>根茎薯芋类-芋头、生姜</t>
  </si>
  <si>
    <t>长冲</t>
  </si>
  <si>
    <t>第一批已获得768元</t>
  </si>
  <si>
    <t>杨艳飞</t>
  </si>
  <si>
    <t>王学东</t>
  </si>
  <si>
    <t>50羽</t>
  </si>
  <si>
    <t>第一批已获得1152元</t>
  </si>
  <si>
    <t>陆庆鏊</t>
  </si>
  <si>
    <t>中药材-肾蕨</t>
  </si>
  <si>
    <t>34羽</t>
  </si>
  <si>
    <t>王谭霖</t>
  </si>
  <si>
    <t>花卉苗木-枳壳苗</t>
  </si>
  <si>
    <t>47羽</t>
  </si>
  <si>
    <t>新寨村</t>
  </si>
  <si>
    <t>不忧寨屯</t>
  </si>
  <si>
    <t>李金林</t>
  </si>
  <si>
    <t>不忧寨</t>
  </si>
  <si>
    <t>3.6亩</t>
  </si>
  <si>
    <t>第三批已获1020元</t>
  </si>
  <si>
    <t>合安村</t>
  </si>
  <si>
    <t>小牛眠屯</t>
  </si>
  <si>
    <t>韦建光</t>
  </si>
  <si>
    <t>瓜类-南瓜</t>
  </si>
  <si>
    <t>第一批已获720元</t>
  </si>
  <si>
    <t>杂粮杂豆-猫豆</t>
  </si>
  <si>
    <t>上粟屯</t>
  </si>
  <si>
    <t>粟炳高</t>
  </si>
  <si>
    <t>合安村上粟屯</t>
  </si>
  <si>
    <t>克新村</t>
  </si>
  <si>
    <t>庙门洲屯</t>
  </si>
  <si>
    <t>张法埔</t>
  </si>
  <si>
    <t>庙门洲</t>
  </si>
  <si>
    <t>福德村</t>
  </si>
  <si>
    <t>麻介厂屯</t>
  </si>
  <si>
    <t>余志文</t>
  </si>
  <si>
    <t>麻介厂</t>
  </si>
  <si>
    <t>0.8亩</t>
  </si>
  <si>
    <t>余志勇</t>
  </si>
  <si>
    <t>48羽</t>
  </si>
  <si>
    <t>德安村</t>
  </si>
  <si>
    <t>新洞屯</t>
  </si>
  <si>
    <t>何小春</t>
  </si>
  <si>
    <t>西甜瓜-香瓜、西瓜</t>
  </si>
  <si>
    <t>山面屯</t>
  </si>
  <si>
    <t>韦学刚</t>
  </si>
  <si>
    <t>马岭德安山面屯</t>
  </si>
  <si>
    <t>40只</t>
  </si>
  <si>
    <t>第二批已获得920元</t>
  </si>
  <si>
    <t>老毛洞屯</t>
  </si>
  <si>
    <t>周廷必</t>
  </si>
  <si>
    <t>西甜瓜-西瓜、香瓜</t>
  </si>
  <si>
    <t>2.3亩</t>
  </si>
  <si>
    <t>第二批已获得708元</t>
  </si>
  <si>
    <t>花卉苗木-毛杜鹃</t>
  </si>
  <si>
    <t>长安村</t>
  </si>
  <si>
    <t>交椅屯</t>
  </si>
  <si>
    <t>罗气康</t>
  </si>
  <si>
    <t>马岭镇长安村交椅屯</t>
  </si>
  <si>
    <t>第一批已获得720元，第三批已获得480元</t>
  </si>
  <si>
    <t>三月屯</t>
  </si>
  <si>
    <t>罗庆昌</t>
  </si>
  <si>
    <t>100羽</t>
  </si>
  <si>
    <t>新华屯</t>
  </si>
  <si>
    <t>覃贵福</t>
  </si>
  <si>
    <t>根茎薯芋类-凉薯</t>
  </si>
  <si>
    <t>第一批已获得1200元</t>
  </si>
  <si>
    <t>覃绍福</t>
  </si>
  <si>
    <t>第二批已获得720元</t>
  </si>
  <si>
    <t>凤凰村</t>
  </si>
  <si>
    <t>石村屯</t>
  </si>
  <si>
    <t>黎华刚</t>
  </si>
  <si>
    <t>三篢屯</t>
  </si>
  <si>
    <t>黄翠英</t>
  </si>
  <si>
    <t>沙子田、门口洞</t>
  </si>
  <si>
    <t>第二批已获960元</t>
  </si>
  <si>
    <t>王日来</t>
  </si>
  <si>
    <t>沙子田</t>
  </si>
  <si>
    <t>朝桂屯</t>
  </si>
  <si>
    <t>濮维耀</t>
  </si>
  <si>
    <t>马鞍坪屯</t>
  </si>
  <si>
    <t>李义</t>
  </si>
  <si>
    <t>马鞍坪</t>
  </si>
  <si>
    <t>黄福坤</t>
  </si>
  <si>
    <t>地狮村</t>
  </si>
  <si>
    <t>小塘岭屯</t>
  </si>
  <si>
    <t>龙继林</t>
  </si>
  <si>
    <t>地狮屯</t>
  </si>
  <si>
    <t>黄福忠</t>
  </si>
  <si>
    <t>第四批已获400元</t>
  </si>
  <si>
    <t>大长洞屯</t>
  </si>
  <si>
    <t>李海英</t>
  </si>
  <si>
    <t>9</t>
  </si>
  <si>
    <t>第二批已获1800元</t>
  </si>
  <si>
    <t>小长洞屯</t>
  </si>
  <si>
    <t>陆有文</t>
  </si>
  <si>
    <t>龙志贵</t>
  </si>
  <si>
    <t>柑橘--砂糖桔</t>
  </si>
  <si>
    <t>同善村</t>
  </si>
  <si>
    <t>木岩屯</t>
  </si>
  <si>
    <t>韦成相</t>
  </si>
  <si>
    <t>李</t>
  </si>
  <si>
    <t>石灰窑</t>
  </si>
  <si>
    <t>古雷</t>
  </si>
  <si>
    <t>1.18亩</t>
  </si>
  <si>
    <t>洞田村</t>
  </si>
  <si>
    <t>富利寨屯</t>
  </si>
  <si>
    <t>李卓才</t>
  </si>
  <si>
    <t>富利寨</t>
  </si>
  <si>
    <t>第三批已获得1352元</t>
  </si>
  <si>
    <t>杨勤何</t>
  </si>
  <si>
    <t>斗窑</t>
  </si>
  <si>
    <t>第四批已获得400元</t>
  </si>
  <si>
    <t>广安村</t>
  </si>
  <si>
    <t>桥头屯</t>
  </si>
  <si>
    <t>何兰姣</t>
  </si>
  <si>
    <t>广安桥头</t>
  </si>
  <si>
    <t>龙牙屯</t>
  </si>
  <si>
    <t>何良春</t>
  </si>
  <si>
    <t>广安龙牙</t>
  </si>
  <si>
    <t>何桥文</t>
  </si>
  <si>
    <t>黎庆华</t>
  </si>
  <si>
    <t>何承湘</t>
  </si>
  <si>
    <t>花卉苗木类-枳壳苗</t>
  </si>
  <si>
    <t>广安桥头桥凤桥</t>
  </si>
  <si>
    <t>张秀香</t>
  </si>
  <si>
    <t>花卉苗木类-枳壳苗香橙苗</t>
  </si>
  <si>
    <t>1.4亩</t>
  </si>
  <si>
    <t>蒲芦瑶族乡</t>
  </si>
  <si>
    <t>甲板村</t>
  </si>
  <si>
    <t>弓背冲屯</t>
  </si>
  <si>
    <t>刘克会</t>
  </si>
  <si>
    <t>生猪</t>
  </si>
  <si>
    <t>上甲板</t>
  </si>
  <si>
    <t>上甲板屯</t>
  </si>
  <si>
    <t>莫素芳</t>
  </si>
  <si>
    <t>矮岭新村屯</t>
  </si>
  <si>
    <t>冯成明</t>
  </si>
  <si>
    <t>矮岭新村</t>
  </si>
  <si>
    <t>黄元亮</t>
  </si>
  <si>
    <t>黄元金</t>
  </si>
  <si>
    <t>古立村</t>
  </si>
  <si>
    <t>瓦厂屯</t>
  </si>
  <si>
    <t>瓦厂门口田</t>
  </si>
  <si>
    <t>户主黄金贵</t>
  </si>
  <si>
    <t>张发国</t>
  </si>
  <si>
    <t>上木代屯</t>
  </si>
  <si>
    <t>舒发元</t>
  </si>
  <si>
    <t>上木代</t>
  </si>
  <si>
    <t>陈光玉</t>
  </si>
  <si>
    <t>下木代</t>
  </si>
  <si>
    <t>肖桂风</t>
  </si>
  <si>
    <t>木代口屯</t>
  </si>
  <si>
    <t>冯春林</t>
  </si>
  <si>
    <t>木代口</t>
  </si>
  <si>
    <t>茄果类—辣椒</t>
  </si>
  <si>
    <t>冯春朝</t>
  </si>
  <si>
    <t>冯金朝</t>
  </si>
  <si>
    <t>瓦厂</t>
  </si>
  <si>
    <t>车甸屯</t>
  </si>
  <si>
    <t>黄元飞</t>
  </si>
  <si>
    <t>黎村村</t>
  </si>
  <si>
    <t>塘村屯</t>
  </si>
  <si>
    <t>卢世光</t>
  </si>
  <si>
    <t>覃乃强</t>
  </si>
  <si>
    <t>下黎村屯</t>
  </si>
  <si>
    <t>黎波</t>
  </si>
  <si>
    <t>根茎薯芋类—生姜</t>
  </si>
  <si>
    <t>压寨</t>
  </si>
  <si>
    <t>电厂屯</t>
  </si>
  <si>
    <t>张春欢</t>
  </si>
  <si>
    <t>户主王庆国</t>
  </si>
  <si>
    <t>王怀忠</t>
  </si>
  <si>
    <t>王庆忠</t>
  </si>
  <si>
    <t>大閧屯</t>
  </si>
  <si>
    <t>阳进杰</t>
  </si>
  <si>
    <t>福文村</t>
  </si>
  <si>
    <t>六步冲屯</t>
  </si>
  <si>
    <t>赵通如</t>
  </si>
  <si>
    <t>竹子</t>
  </si>
  <si>
    <t>六步冲</t>
  </si>
  <si>
    <t>六坳屯</t>
  </si>
  <si>
    <t>冯娟</t>
  </si>
  <si>
    <t>六坳</t>
  </si>
  <si>
    <t>户主冯金甫</t>
  </si>
  <si>
    <t>冯财</t>
  </si>
  <si>
    <t>户主冯碧英</t>
  </si>
  <si>
    <t>罗方龙</t>
  </si>
  <si>
    <t>户主罗传善，2.5亩甜糯玉米</t>
  </si>
  <si>
    <t>冯刚</t>
  </si>
  <si>
    <t>冯周业</t>
  </si>
  <si>
    <t>小龙引屯</t>
  </si>
  <si>
    <t>陆大成</t>
  </si>
  <si>
    <t>小龙引</t>
  </si>
  <si>
    <t>大西道屯</t>
  </si>
  <si>
    <t>莫太明</t>
  </si>
  <si>
    <r>
      <rPr>
        <sz val="12"/>
        <rFont val="宋体"/>
        <charset val="134"/>
      </rPr>
      <t>201</t>
    </r>
    <r>
      <rPr>
        <sz val="12"/>
        <color rgb="FFFF0000"/>
        <rFont val="宋体"/>
        <charset val="134"/>
      </rPr>
      <t>9年</t>
    </r>
    <r>
      <rPr>
        <sz val="12"/>
        <rFont val="宋体"/>
        <charset val="134"/>
      </rPr>
      <t>脱贫户</t>
    </r>
  </si>
  <si>
    <t>大西道</t>
  </si>
  <si>
    <t>小西道屯</t>
  </si>
  <si>
    <t>莫如武</t>
  </si>
  <si>
    <t>小西道</t>
  </si>
  <si>
    <t>冯会兰</t>
  </si>
  <si>
    <t>1.5亩甜糯玉米</t>
  </si>
  <si>
    <t>下龙村</t>
  </si>
  <si>
    <t>波兴屯</t>
  </si>
  <si>
    <t>赵有良</t>
  </si>
  <si>
    <t>波兴</t>
  </si>
  <si>
    <t>赵贵明</t>
  </si>
  <si>
    <t>赵明有</t>
  </si>
  <si>
    <t>九択屯</t>
  </si>
  <si>
    <t>赵文明</t>
  </si>
  <si>
    <t>九択</t>
  </si>
  <si>
    <t>古等新村屯</t>
  </si>
  <si>
    <t>伍教义</t>
  </si>
  <si>
    <t>油茶</t>
  </si>
  <si>
    <t>小湾</t>
  </si>
  <si>
    <t>下龙屯</t>
  </si>
  <si>
    <t>罗玉平</t>
  </si>
  <si>
    <t>黄瑶顺</t>
  </si>
  <si>
    <t>黄瑶顺屯</t>
  </si>
  <si>
    <t>赵文有</t>
  </si>
  <si>
    <t>黄任英</t>
  </si>
  <si>
    <t>赵文付</t>
  </si>
  <si>
    <t>冯兰姣</t>
  </si>
  <si>
    <t>古等</t>
  </si>
  <si>
    <t>龙塘</t>
  </si>
  <si>
    <t>赵文现</t>
  </si>
  <si>
    <t>陆克兰</t>
  </si>
  <si>
    <t>优质水稻</t>
  </si>
  <si>
    <t>蔡家屯</t>
  </si>
  <si>
    <t>韦廷康</t>
  </si>
  <si>
    <t>下龙</t>
  </si>
  <si>
    <t>罗远生</t>
  </si>
  <si>
    <t>赵福茂</t>
  </si>
  <si>
    <t>户主赵文祥</t>
  </si>
  <si>
    <t>赵文金</t>
  </si>
  <si>
    <t>盘文贵</t>
  </si>
  <si>
    <t>户主黄凤英</t>
  </si>
  <si>
    <t>赵财有</t>
  </si>
  <si>
    <t>赵进文</t>
  </si>
  <si>
    <t>长洞</t>
  </si>
  <si>
    <t>赵文飞</t>
  </si>
  <si>
    <t>冯春幸</t>
  </si>
  <si>
    <t>冯成文</t>
  </si>
  <si>
    <t>冯金恒</t>
  </si>
  <si>
    <t>长洞屯</t>
  </si>
  <si>
    <t>阳进国</t>
  </si>
  <si>
    <t>陆瑞才</t>
  </si>
  <si>
    <t>冯钟良</t>
  </si>
  <si>
    <t>盘凤珍</t>
  </si>
  <si>
    <t>冯成志</t>
  </si>
  <si>
    <t>冯余意</t>
  </si>
  <si>
    <t>冯连芳</t>
  </si>
  <si>
    <t>赵文启</t>
  </si>
  <si>
    <t>赵更秀</t>
  </si>
  <si>
    <t>户主赵文思</t>
  </si>
  <si>
    <t>赵成进</t>
  </si>
  <si>
    <t>六高屯</t>
  </si>
  <si>
    <t>赵有钦</t>
  </si>
  <si>
    <t>六高</t>
  </si>
  <si>
    <t>陆艳华</t>
  </si>
  <si>
    <t>陆炳兰</t>
  </si>
  <si>
    <t>青山镇双堆村</t>
  </si>
  <si>
    <t>陆景相</t>
  </si>
  <si>
    <t>桥乐村</t>
  </si>
  <si>
    <t>寨蒙屯</t>
  </si>
  <si>
    <t>陆泽雄</t>
  </si>
  <si>
    <t>下金雷屯</t>
  </si>
  <si>
    <t>陆先明</t>
  </si>
  <si>
    <t>屋背岭</t>
  </si>
  <si>
    <t>屋旁</t>
  </si>
  <si>
    <t>合计1200</t>
  </si>
  <si>
    <t>荒田屯</t>
  </si>
  <si>
    <t>李成旺</t>
  </si>
  <si>
    <t>莲马洞</t>
  </si>
  <si>
    <t>合计1440</t>
  </si>
  <si>
    <t>老屋地</t>
  </si>
  <si>
    <t>庙底</t>
  </si>
  <si>
    <t>李翠玉</t>
  </si>
  <si>
    <t>户主庞付品，合计1188</t>
  </si>
  <si>
    <t>古湖地</t>
  </si>
  <si>
    <t>荒田门口地</t>
  </si>
  <si>
    <t>荒田屋旁</t>
  </si>
  <si>
    <t>冯成汉</t>
  </si>
  <si>
    <t>六庙</t>
  </si>
  <si>
    <t>合计1604</t>
  </si>
  <si>
    <t>荒田屋边</t>
  </si>
  <si>
    <t>李成标</t>
  </si>
  <si>
    <t>高速路旁</t>
  </si>
  <si>
    <t>合计3240</t>
  </si>
  <si>
    <t>新屋旁</t>
  </si>
  <si>
    <t>三色屯</t>
  </si>
  <si>
    <t>陆祥顺</t>
  </si>
  <si>
    <t>三叉田</t>
  </si>
  <si>
    <t>户主陆克书，合计1600</t>
  </si>
  <si>
    <t>三色门口田</t>
  </si>
  <si>
    <t>陆彬</t>
  </si>
  <si>
    <t>荒田屯田洞</t>
  </si>
  <si>
    <t>桥乐屯</t>
  </si>
  <si>
    <t>黎家斌</t>
  </si>
  <si>
    <t>南洋田</t>
  </si>
  <si>
    <t>陆翠兰</t>
  </si>
  <si>
    <t>新屋地</t>
  </si>
  <si>
    <t>合计1040</t>
  </si>
  <si>
    <t>赵贵旺</t>
  </si>
  <si>
    <t>老庙洞</t>
  </si>
  <si>
    <t>户主赵文书，合计1680</t>
  </si>
  <si>
    <t>陆泽和</t>
  </si>
  <si>
    <t>六月庙</t>
  </si>
  <si>
    <t>陆克喜</t>
  </si>
  <si>
    <t>选矿岭</t>
  </si>
  <si>
    <t>合计3200</t>
  </si>
  <si>
    <t>瓦厂田洞</t>
  </si>
  <si>
    <t>赵有金</t>
  </si>
  <si>
    <t>万福村</t>
  </si>
  <si>
    <t>黄泥路屯</t>
  </si>
  <si>
    <t>赵金生</t>
  </si>
  <si>
    <t>黄泥路</t>
  </si>
  <si>
    <t>黄金飞</t>
  </si>
  <si>
    <t>黄元海</t>
  </si>
  <si>
    <t>黄秀芳</t>
  </si>
  <si>
    <t>庞付英</t>
  </si>
  <si>
    <t>黄金富</t>
  </si>
  <si>
    <t>赵有观</t>
  </si>
  <si>
    <t>赵有才</t>
  </si>
  <si>
    <t>赵有针</t>
  </si>
  <si>
    <t>赵有福</t>
  </si>
  <si>
    <t>庞付现</t>
  </si>
  <si>
    <t>周田屯</t>
  </si>
  <si>
    <t>曾李庆</t>
  </si>
  <si>
    <t>周田</t>
  </si>
  <si>
    <t>曾庆刚</t>
  </si>
  <si>
    <t>赵成飞</t>
  </si>
  <si>
    <t>周田口屯</t>
  </si>
  <si>
    <t>潘明友</t>
  </si>
  <si>
    <t>周田口</t>
  </si>
  <si>
    <t>户主潘明金</t>
  </si>
  <si>
    <t>孟家屯</t>
  </si>
  <si>
    <t>蒋婷</t>
  </si>
  <si>
    <t>肉牛</t>
  </si>
  <si>
    <t>孟家</t>
  </si>
  <si>
    <t>孟耀华</t>
  </si>
  <si>
    <t>赵桂才</t>
  </si>
  <si>
    <t>塘村</t>
  </si>
  <si>
    <t>张喜玲</t>
  </si>
  <si>
    <t>中药材（五指毛桃）</t>
  </si>
  <si>
    <t>双江镇</t>
  </si>
  <si>
    <t>永福村</t>
  </si>
  <si>
    <t>上洲屯</t>
  </si>
  <si>
    <t>赵承才</t>
  </si>
  <si>
    <t>上洲</t>
  </si>
  <si>
    <t>古崩屯</t>
  </si>
  <si>
    <t>唐原仲</t>
  </si>
  <si>
    <t>古崩</t>
  </si>
  <si>
    <t>林鼎尧</t>
  </si>
  <si>
    <t>同福村</t>
  </si>
  <si>
    <t>胜德隘屯</t>
  </si>
  <si>
    <t>李发友</t>
  </si>
  <si>
    <t>羊</t>
  </si>
  <si>
    <t>胜德隘</t>
  </si>
  <si>
    <t>箭猪岩屯</t>
  </si>
  <si>
    <t>梁四妹</t>
  </si>
  <si>
    <t>箭猪岩</t>
  </si>
  <si>
    <t>覃红财</t>
  </si>
  <si>
    <t>两江社区</t>
  </si>
  <si>
    <t>上龙岭屯</t>
  </si>
  <si>
    <t>莫家田</t>
  </si>
  <si>
    <t>上龙岭</t>
  </si>
  <si>
    <t>莫全富</t>
  </si>
  <si>
    <t>莫镇山</t>
  </si>
  <si>
    <t>官相村</t>
  </si>
  <si>
    <t>秦家峡屯</t>
  </si>
  <si>
    <t>计昌球</t>
  </si>
  <si>
    <t>秦家峡</t>
  </si>
  <si>
    <t>韦其兴</t>
  </si>
  <si>
    <t>韦乃全</t>
  </si>
  <si>
    <t>老鸦厂屯</t>
  </si>
  <si>
    <t>廖云杰</t>
  </si>
  <si>
    <t>根茎薯芋类-淮山</t>
  </si>
  <si>
    <t>老鸦厂</t>
  </si>
  <si>
    <t>江埠村</t>
  </si>
  <si>
    <t>天井屯</t>
  </si>
  <si>
    <t>江福秀</t>
  </si>
  <si>
    <t>孙义荣</t>
  </si>
  <si>
    <t>何彰石</t>
  </si>
  <si>
    <t>何彰学</t>
  </si>
  <si>
    <t>太和村</t>
  </si>
  <si>
    <t>大六相屯</t>
  </si>
  <si>
    <t>周立军</t>
  </si>
  <si>
    <t>何素萍</t>
  </si>
  <si>
    <t>韦亚相</t>
  </si>
  <si>
    <t>永坪村</t>
  </si>
  <si>
    <t>大水寨屯</t>
  </si>
  <si>
    <t>李启福</t>
  </si>
  <si>
    <t>小成村屯</t>
  </si>
  <si>
    <t>何炳周</t>
  </si>
  <si>
    <t>中药材类-绞股蓝</t>
  </si>
  <si>
    <t>保安村</t>
  </si>
  <si>
    <t>户斗屯</t>
  </si>
  <si>
    <t>韦胜芝</t>
  </si>
  <si>
    <t>户斗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</si>
</sst>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5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13" borderId="6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>
      <alignment vertical="center"/>
    </xf>
    <xf numFmtId="0" fontId="6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28"/>
  <sheetViews>
    <sheetView tabSelected="1" topLeftCell="A745" workbookViewId="0">
      <selection activeCell="L758" sqref="L758:L760"/>
    </sheetView>
  </sheetViews>
  <sheetFormatPr defaultColWidth="9" defaultRowHeight="13.5"/>
  <cols>
    <col min="1" max="1" width="6.125" customWidth="1"/>
    <col min="2" max="3" width="9.625" style="1" customWidth="1"/>
    <col min="4" max="4" width="10.25" style="2" customWidth="1"/>
    <col min="5" max="5" width="10" customWidth="1"/>
    <col min="6" max="6" width="16.875" customWidth="1"/>
    <col min="7" max="7" width="8.125" customWidth="1"/>
    <col min="8" max="8" width="19" style="3" customWidth="1"/>
    <col min="9" max="9" width="19.375" style="3" customWidth="1"/>
    <col min="10" max="10" width="9.75" customWidth="1"/>
    <col min="11" max="11" width="9.125"/>
    <col min="12" max="12" width="8.25" customWidth="1"/>
    <col min="13" max="13" width="21.625" customWidth="1"/>
    <col min="14" max="14" width="17.75" customWidth="1"/>
  </cols>
  <sheetData>
    <row r="1" ht="22.5" spans="1:14">
      <c r="A1" s="4" t="s">
        <v>0</v>
      </c>
      <c r="B1" s="4"/>
      <c r="C1" s="4"/>
      <c r="D1" s="5"/>
      <c r="E1" s="5"/>
      <c r="F1" s="6"/>
      <c r="G1" s="5"/>
      <c r="H1" s="7"/>
      <c r="I1" s="7"/>
      <c r="J1" s="5"/>
      <c r="K1" s="5"/>
      <c r="L1" s="21" t="s">
        <v>1</v>
      </c>
      <c r="M1" s="22"/>
      <c r="N1" s="5"/>
    </row>
    <row r="2" ht="27" spans="1:14">
      <c r="A2" s="8" t="s">
        <v>2</v>
      </c>
      <c r="B2" s="8"/>
      <c r="C2" s="8"/>
      <c r="D2" s="9"/>
      <c r="E2" s="8"/>
      <c r="F2" s="8"/>
      <c r="G2" s="8"/>
      <c r="H2" s="8"/>
      <c r="I2" s="8"/>
      <c r="J2" s="8"/>
      <c r="K2" s="8"/>
      <c r="L2" s="23"/>
      <c r="M2" s="8"/>
      <c r="N2" s="8"/>
    </row>
    <row r="3" ht="19.5" spans="1:14">
      <c r="A3" s="10" t="s">
        <v>3</v>
      </c>
      <c r="B3" s="10"/>
      <c r="C3" s="10"/>
      <c r="D3" s="11"/>
      <c r="E3" s="12"/>
      <c r="F3" s="13"/>
      <c r="G3" s="12"/>
      <c r="H3" s="10"/>
      <c r="I3" s="10"/>
      <c r="J3" s="12"/>
      <c r="K3" s="12"/>
      <c r="L3" s="24"/>
      <c r="M3" s="25"/>
      <c r="N3" s="12"/>
    </row>
    <row r="4" ht="28.5" spans="1:14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26" t="s">
        <v>15</v>
      </c>
      <c r="M4" s="14" t="s">
        <v>16</v>
      </c>
      <c r="N4" s="14" t="s">
        <v>17</v>
      </c>
    </row>
    <row r="5" ht="25" customHeight="1" spans="1:14">
      <c r="A5" s="15">
        <f>COUNTA($A$4:A4)</f>
        <v>1</v>
      </c>
      <c r="B5" s="15" t="s">
        <v>18</v>
      </c>
      <c r="C5" s="16" t="s">
        <v>19</v>
      </c>
      <c r="D5" s="16" t="s">
        <v>20</v>
      </c>
      <c r="E5" s="16" t="s">
        <v>21</v>
      </c>
      <c r="F5" s="16" t="s">
        <v>22</v>
      </c>
      <c r="G5" s="16">
        <v>1</v>
      </c>
      <c r="H5" s="16" t="s">
        <v>23</v>
      </c>
      <c r="I5" s="16" t="s">
        <v>20</v>
      </c>
      <c r="J5" s="16">
        <v>50</v>
      </c>
      <c r="K5" s="16">
        <f>J5*15*0.6</f>
        <v>450</v>
      </c>
      <c r="L5" s="16">
        <v>1650</v>
      </c>
      <c r="M5" s="16"/>
      <c r="N5" s="16"/>
    </row>
    <row r="6" ht="25" customHeight="1" spans="1:14">
      <c r="A6" s="17"/>
      <c r="B6" s="17"/>
      <c r="C6" s="16"/>
      <c r="D6" s="16"/>
      <c r="E6" s="16"/>
      <c r="F6" s="16"/>
      <c r="G6" s="16"/>
      <c r="H6" s="16" t="s">
        <v>24</v>
      </c>
      <c r="I6" s="16"/>
      <c r="J6" s="16">
        <v>100</v>
      </c>
      <c r="K6" s="16">
        <f>J6*20*0.6</f>
        <v>1200</v>
      </c>
      <c r="L6" s="16"/>
      <c r="M6" s="16"/>
      <c r="N6" s="16"/>
    </row>
    <row r="7" ht="25" customHeight="1" spans="1:14">
      <c r="A7" s="18">
        <f>COUNTA($A$4:A6)</f>
        <v>2</v>
      </c>
      <c r="B7" s="18" t="s">
        <v>18</v>
      </c>
      <c r="C7" s="16" t="s">
        <v>25</v>
      </c>
      <c r="D7" s="16" t="s">
        <v>26</v>
      </c>
      <c r="E7" s="16" t="s">
        <v>27</v>
      </c>
      <c r="F7" s="16" t="s">
        <v>28</v>
      </c>
      <c r="G7" s="16">
        <v>3</v>
      </c>
      <c r="H7" s="16" t="s">
        <v>29</v>
      </c>
      <c r="I7" s="16" t="s">
        <v>26</v>
      </c>
      <c r="J7" s="16">
        <v>0.6</v>
      </c>
      <c r="K7" s="16">
        <f>J7*600*0.8</f>
        <v>288</v>
      </c>
      <c r="L7" s="16">
        <v>288</v>
      </c>
      <c r="M7" s="16"/>
      <c r="N7" s="16"/>
    </row>
    <row r="8" ht="25" customHeight="1" spans="1:14">
      <c r="A8" s="18">
        <f>COUNTA($A$4:A7)</f>
        <v>3</v>
      </c>
      <c r="B8" s="18" t="s">
        <v>18</v>
      </c>
      <c r="C8" s="16" t="s">
        <v>30</v>
      </c>
      <c r="D8" s="16" t="s">
        <v>31</v>
      </c>
      <c r="E8" s="16" t="s">
        <v>32</v>
      </c>
      <c r="F8" s="16" t="s">
        <v>33</v>
      </c>
      <c r="G8" s="16">
        <v>2</v>
      </c>
      <c r="H8" s="16" t="s">
        <v>34</v>
      </c>
      <c r="I8" s="16" t="s">
        <v>31</v>
      </c>
      <c r="J8" s="16">
        <v>2</v>
      </c>
      <c r="K8" s="16">
        <f>J8*400*0.8</f>
        <v>640</v>
      </c>
      <c r="L8" s="16">
        <v>640</v>
      </c>
      <c r="M8" s="16"/>
      <c r="N8" s="16"/>
    </row>
    <row r="9" ht="25" customHeight="1" spans="1:14">
      <c r="A9" s="18">
        <f>COUNTA($A$4:A8)</f>
        <v>4</v>
      </c>
      <c r="B9" s="18" t="s">
        <v>18</v>
      </c>
      <c r="C9" s="16" t="s">
        <v>35</v>
      </c>
      <c r="D9" s="16" t="s">
        <v>36</v>
      </c>
      <c r="E9" s="16" t="s">
        <v>37</v>
      </c>
      <c r="F9" s="16" t="s">
        <v>28</v>
      </c>
      <c r="G9" s="16">
        <v>2</v>
      </c>
      <c r="H9" s="16" t="s">
        <v>38</v>
      </c>
      <c r="I9" s="16" t="s">
        <v>36</v>
      </c>
      <c r="J9" s="16">
        <v>10</v>
      </c>
      <c r="K9" s="16">
        <f>J9*700*0.8</f>
        <v>5600</v>
      </c>
      <c r="L9" s="16">
        <v>5000</v>
      </c>
      <c r="M9" s="16"/>
      <c r="N9" s="16"/>
    </row>
    <row r="10" ht="25" customHeight="1" spans="1:14">
      <c r="A10" s="18">
        <f>COUNTA($A$4:A9)</f>
        <v>5</v>
      </c>
      <c r="B10" s="18" t="s">
        <v>18</v>
      </c>
      <c r="C10" s="16" t="s">
        <v>35</v>
      </c>
      <c r="D10" s="16" t="s">
        <v>39</v>
      </c>
      <c r="E10" s="16" t="s">
        <v>40</v>
      </c>
      <c r="F10" s="16" t="s">
        <v>41</v>
      </c>
      <c r="G10" s="16">
        <v>4</v>
      </c>
      <c r="H10" s="16" t="s">
        <v>42</v>
      </c>
      <c r="I10" s="16" t="s">
        <v>43</v>
      </c>
      <c r="J10" s="16">
        <v>1.5</v>
      </c>
      <c r="K10" s="16">
        <f>J10*800*0.8</f>
        <v>960</v>
      </c>
      <c r="L10" s="16">
        <v>960</v>
      </c>
      <c r="M10" s="16"/>
      <c r="N10" s="16"/>
    </row>
    <row r="11" ht="30" customHeight="1" spans="1:14">
      <c r="A11" s="18">
        <f>COUNTA($A$4:A10)</f>
        <v>6</v>
      </c>
      <c r="B11" s="18" t="s">
        <v>18</v>
      </c>
      <c r="C11" s="16" t="s">
        <v>35</v>
      </c>
      <c r="D11" s="16" t="s">
        <v>39</v>
      </c>
      <c r="E11" s="16" t="s">
        <v>44</v>
      </c>
      <c r="F11" s="16" t="s">
        <v>45</v>
      </c>
      <c r="G11" s="16">
        <v>3</v>
      </c>
      <c r="H11" s="16" t="s">
        <v>34</v>
      </c>
      <c r="I11" s="16" t="s">
        <v>43</v>
      </c>
      <c r="J11" s="16">
        <v>2.8</v>
      </c>
      <c r="K11" s="16">
        <f>J11*400*0.6</f>
        <v>672</v>
      </c>
      <c r="L11" s="16">
        <v>672</v>
      </c>
      <c r="M11" s="16" t="s">
        <v>46</v>
      </c>
      <c r="N11" s="16" t="s">
        <v>47</v>
      </c>
    </row>
    <row r="12" ht="25" customHeight="1" spans="1:14">
      <c r="A12" s="15">
        <f>COUNTA($A$4:A11)</f>
        <v>7</v>
      </c>
      <c r="B12" s="15" t="s">
        <v>18</v>
      </c>
      <c r="C12" s="16" t="s">
        <v>48</v>
      </c>
      <c r="D12" s="16" t="s">
        <v>49</v>
      </c>
      <c r="E12" s="16" t="s">
        <v>50</v>
      </c>
      <c r="F12" s="16" t="s">
        <v>33</v>
      </c>
      <c r="G12" s="16">
        <v>3</v>
      </c>
      <c r="H12" s="16" t="s">
        <v>29</v>
      </c>
      <c r="I12" s="16" t="s">
        <v>49</v>
      </c>
      <c r="J12" s="16">
        <v>3</v>
      </c>
      <c r="K12" s="16">
        <f>J12*600*0.8</f>
        <v>1440</v>
      </c>
      <c r="L12" s="16">
        <v>1760</v>
      </c>
      <c r="M12" s="16"/>
      <c r="N12" s="16"/>
    </row>
    <row r="13" ht="25" customHeight="1" spans="1:14">
      <c r="A13" s="17"/>
      <c r="B13" s="17"/>
      <c r="C13" s="16"/>
      <c r="D13" s="16"/>
      <c r="E13" s="16"/>
      <c r="F13" s="16"/>
      <c r="G13" s="16"/>
      <c r="H13" s="16" t="s">
        <v>34</v>
      </c>
      <c r="I13" s="16"/>
      <c r="J13" s="16">
        <v>1</v>
      </c>
      <c r="K13" s="16">
        <f>J13*400*0.8</f>
        <v>320</v>
      </c>
      <c r="L13" s="16"/>
      <c r="M13" s="16"/>
      <c r="N13" s="16"/>
    </row>
    <row r="14" ht="25" customHeight="1" spans="1:14">
      <c r="A14" s="15">
        <f>COUNTA($A$4:A13)</f>
        <v>8</v>
      </c>
      <c r="B14" s="15" t="s">
        <v>18</v>
      </c>
      <c r="C14" s="16" t="s">
        <v>48</v>
      </c>
      <c r="D14" s="16" t="s">
        <v>49</v>
      </c>
      <c r="E14" s="16" t="s">
        <v>51</v>
      </c>
      <c r="F14" s="16" t="s">
        <v>28</v>
      </c>
      <c r="G14" s="16">
        <v>5</v>
      </c>
      <c r="H14" s="16" t="s">
        <v>29</v>
      </c>
      <c r="I14" s="16" t="s">
        <v>49</v>
      </c>
      <c r="J14" s="16">
        <v>2</v>
      </c>
      <c r="K14" s="16">
        <f>J14*600*0.8</f>
        <v>960</v>
      </c>
      <c r="L14" s="16">
        <v>1760</v>
      </c>
      <c r="M14" s="16"/>
      <c r="N14" s="16"/>
    </row>
    <row r="15" ht="25" customHeight="1" spans="1:14">
      <c r="A15" s="17"/>
      <c r="B15" s="17"/>
      <c r="C15" s="16"/>
      <c r="D15" s="16"/>
      <c r="E15" s="16"/>
      <c r="F15" s="16"/>
      <c r="G15" s="16"/>
      <c r="H15" s="16" t="s">
        <v>34</v>
      </c>
      <c r="I15" s="16" t="s">
        <v>52</v>
      </c>
      <c r="J15" s="16">
        <v>2.5</v>
      </c>
      <c r="K15" s="16">
        <f>J15*400*0.8</f>
        <v>800</v>
      </c>
      <c r="L15" s="16"/>
      <c r="M15" s="16"/>
      <c r="N15" s="16"/>
    </row>
    <row r="16" ht="25" customHeight="1" spans="1:14">
      <c r="A16" s="18">
        <f>COUNTA($A$4:A15)</f>
        <v>9</v>
      </c>
      <c r="B16" s="18" t="s">
        <v>18</v>
      </c>
      <c r="C16" s="16" t="s">
        <v>53</v>
      </c>
      <c r="D16" s="16" t="s">
        <v>54</v>
      </c>
      <c r="E16" s="16" t="s">
        <v>55</v>
      </c>
      <c r="F16" s="16" t="s">
        <v>33</v>
      </c>
      <c r="G16" s="16">
        <v>3</v>
      </c>
      <c r="H16" s="16" t="s">
        <v>56</v>
      </c>
      <c r="I16" s="16" t="s">
        <v>54</v>
      </c>
      <c r="J16" s="16">
        <v>3</v>
      </c>
      <c r="K16" s="16">
        <f>J16*500*0.8</f>
        <v>1200</v>
      </c>
      <c r="L16" s="16">
        <v>1200</v>
      </c>
      <c r="M16" s="16"/>
      <c r="N16" s="16"/>
    </row>
    <row r="17" ht="25" customHeight="1" spans="1:14">
      <c r="A17" s="18">
        <f>COUNTA($A$4:A16)</f>
        <v>10</v>
      </c>
      <c r="B17" s="18" t="s">
        <v>18</v>
      </c>
      <c r="C17" s="16" t="s">
        <v>53</v>
      </c>
      <c r="D17" s="16" t="s">
        <v>54</v>
      </c>
      <c r="E17" s="16" t="s">
        <v>57</v>
      </c>
      <c r="F17" s="16" t="s">
        <v>28</v>
      </c>
      <c r="G17" s="16">
        <v>3</v>
      </c>
      <c r="H17" s="16" t="s">
        <v>56</v>
      </c>
      <c r="I17" s="16" t="s">
        <v>54</v>
      </c>
      <c r="J17" s="16">
        <v>3</v>
      </c>
      <c r="K17" s="16">
        <f>J17*500*0.8</f>
        <v>1200</v>
      </c>
      <c r="L17" s="16">
        <v>1200</v>
      </c>
      <c r="M17" s="16"/>
      <c r="N17" s="16"/>
    </row>
    <row r="18" ht="25" customHeight="1" spans="1:14">
      <c r="A18" s="18">
        <f>COUNTA($A$4:A17)</f>
        <v>11</v>
      </c>
      <c r="B18" s="18" t="s">
        <v>18</v>
      </c>
      <c r="C18" s="16" t="s">
        <v>53</v>
      </c>
      <c r="D18" s="16" t="s">
        <v>58</v>
      </c>
      <c r="E18" s="16" t="s">
        <v>59</v>
      </c>
      <c r="F18" s="16" t="s">
        <v>33</v>
      </c>
      <c r="G18" s="16">
        <v>4</v>
      </c>
      <c r="H18" s="16" t="s">
        <v>29</v>
      </c>
      <c r="I18" s="16" t="s">
        <v>58</v>
      </c>
      <c r="J18" s="16">
        <v>1.5</v>
      </c>
      <c r="K18" s="16">
        <f>J18*600*0.8</f>
        <v>720</v>
      </c>
      <c r="L18" s="16">
        <v>720</v>
      </c>
      <c r="M18" s="16"/>
      <c r="N18" s="16"/>
    </row>
    <row r="19" ht="25" customHeight="1" spans="1:14">
      <c r="A19" s="15">
        <f>COUNTA($A$4:A18)</f>
        <v>12</v>
      </c>
      <c r="B19" s="15" t="s">
        <v>18</v>
      </c>
      <c r="C19" s="16" t="s">
        <v>53</v>
      </c>
      <c r="D19" s="16" t="s">
        <v>60</v>
      </c>
      <c r="E19" s="16" t="s">
        <v>61</v>
      </c>
      <c r="F19" s="16" t="s">
        <v>22</v>
      </c>
      <c r="G19" s="16">
        <v>3</v>
      </c>
      <c r="H19" s="16" t="s">
        <v>62</v>
      </c>
      <c r="I19" s="16" t="s">
        <v>63</v>
      </c>
      <c r="J19" s="16">
        <v>1.5</v>
      </c>
      <c r="K19" s="16">
        <f t="shared" ref="K19:K22" si="0">J19*400*0.6</f>
        <v>360</v>
      </c>
      <c r="L19" s="16">
        <v>648</v>
      </c>
      <c r="M19" s="16"/>
      <c r="N19" s="16"/>
    </row>
    <row r="20" ht="25" customHeight="1" spans="1:14">
      <c r="A20" s="17"/>
      <c r="B20" s="17"/>
      <c r="C20" s="16"/>
      <c r="D20" s="16"/>
      <c r="E20" s="16"/>
      <c r="F20" s="16"/>
      <c r="G20" s="16"/>
      <c r="H20" s="16" t="s">
        <v>34</v>
      </c>
      <c r="I20" s="16"/>
      <c r="J20" s="16">
        <v>1.2</v>
      </c>
      <c r="K20" s="16">
        <f t="shared" si="0"/>
        <v>288</v>
      </c>
      <c r="L20" s="16"/>
      <c r="M20" s="16"/>
      <c r="N20" s="16"/>
    </row>
    <row r="21" ht="25" customHeight="1" spans="1:14">
      <c r="A21" s="18">
        <f>COUNTA($A$4:A20)</f>
        <v>13</v>
      </c>
      <c r="B21" s="18" t="s">
        <v>18</v>
      </c>
      <c r="C21" s="16" t="s">
        <v>64</v>
      </c>
      <c r="D21" s="16" t="s">
        <v>65</v>
      </c>
      <c r="E21" s="16" t="s">
        <v>66</v>
      </c>
      <c r="F21" s="16" t="s">
        <v>45</v>
      </c>
      <c r="G21" s="16">
        <v>5</v>
      </c>
      <c r="H21" s="16" t="s">
        <v>67</v>
      </c>
      <c r="I21" s="16" t="s">
        <v>65</v>
      </c>
      <c r="J21" s="16">
        <v>15</v>
      </c>
      <c r="K21" s="16">
        <f>J21*250*0.6</f>
        <v>2250</v>
      </c>
      <c r="L21" s="16">
        <v>2250</v>
      </c>
      <c r="M21" s="16"/>
      <c r="N21" s="16"/>
    </row>
    <row r="22" ht="25" customHeight="1" spans="1:14">
      <c r="A22" s="18">
        <f>COUNTA($A$4:A21)</f>
        <v>14</v>
      </c>
      <c r="B22" s="18" t="s">
        <v>18</v>
      </c>
      <c r="C22" s="16" t="s">
        <v>64</v>
      </c>
      <c r="D22" s="16" t="s">
        <v>68</v>
      </c>
      <c r="E22" s="16" t="s">
        <v>69</v>
      </c>
      <c r="F22" s="16" t="s">
        <v>45</v>
      </c>
      <c r="G22" s="16">
        <v>4</v>
      </c>
      <c r="H22" s="16" t="s">
        <v>62</v>
      </c>
      <c r="I22" s="16" t="s">
        <v>68</v>
      </c>
      <c r="J22" s="16">
        <v>1.3</v>
      </c>
      <c r="K22" s="16">
        <f t="shared" si="0"/>
        <v>312</v>
      </c>
      <c r="L22" s="16">
        <v>312</v>
      </c>
      <c r="M22" s="16"/>
      <c r="N22" s="16"/>
    </row>
    <row r="23" ht="25" customHeight="1" spans="1:14">
      <c r="A23" s="15">
        <f>COUNTA($A$4:A22)</f>
        <v>15</v>
      </c>
      <c r="B23" s="15" t="s">
        <v>18</v>
      </c>
      <c r="C23" s="16" t="s">
        <v>64</v>
      </c>
      <c r="D23" s="16" t="s">
        <v>70</v>
      </c>
      <c r="E23" s="16" t="s">
        <v>71</v>
      </c>
      <c r="F23" s="16" t="s">
        <v>28</v>
      </c>
      <c r="G23" s="16">
        <v>4</v>
      </c>
      <c r="H23" s="16" t="s">
        <v>67</v>
      </c>
      <c r="I23" s="16" t="s">
        <v>70</v>
      </c>
      <c r="J23" s="16">
        <v>4</v>
      </c>
      <c r="K23" s="16">
        <f>J23*250*0.8</f>
        <v>800</v>
      </c>
      <c r="L23" s="16">
        <v>3040</v>
      </c>
      <c r="M23" s="16"/>
      <c r="N23" s="16"/>
    </row>
    <row r="24" ht="25" customHeight="1" spans="1:14">
      <c r="A24" s="19"/>
      <c r="B24" s="19"/>
      <c r="C24" s="16"/>
      <c r="D24" s="16"/>
      <c r="E24" s="16"/>
      <c r="F24" s="16"/>
      <c r="G24" s="16"/>
      <c r="H24" s="16" t="s">
        <v>62</v>
      </c>
      <c r="I24" s="16"/>
      <c r="J24" s="16">
        <v>2</v>
      </c>
      <c r="K24" s="16">
        <f>J24*400*0.8</f>
        <v>640</v>
      </c>
      <c r="L24" s="16"/>
      <c r="M24" s="16"/>
      <c r="N24" s="16"/>
    </row>
    <row r="25" ht="25" customHeight="1" spans="1:14">
      <c r="A25" s="17"/>
      <c r="B25" s="17"/>
      <c r="C25" s="16"/>
      <c r="D25" s="16"/>
      <c r="E25" s="16"/>
      <c r="F25" s="16"/>
      <c r="G25" s="16"/>
      <c r="H25" s="16" t="s">
        <v>72</v>
      </c>
      <c r="I25" s="16"/>
      <c r="J25" s="16">
        <v>8</v>
      </c>
      <c r="K25" s="16">
        <f>J25*250*0.8</f>
        <v>1600</v>
      </c>
      <c r="L25" s="16"/>
      <c r="M25" s="16"/>
      <c r="N25" s="16"/>
    </row>
    <row r="26" ht="25" customHeight="1" spans="1:14">
      <c r="A26" s="15">
        <f>COUNTA($A$4:A25)</f>
        <v>16</v>
      </c>
      <c r="B26" s="15" t="s">
        <v>18</v>
      </c>
      <c r="C26" s="16" t="s">
        <v>73</v>
      </c>
      <c r="D26" s="16" t="s">
        <v>74</v>
      </c>
      <c r="E26" s="16" t="s">
        <v>75</v>
      </c>
      <c r="F26" s="16" t="s">
        <v>22</v>
      </c>
      <c r="G26" s="16">
        <v>5</v>
      </c>
      <c r="H26" s="16" t="s">
        <v>62</v>
      </c>
      <c r="I26" s="16" t="s">
        <v>74</v>
      </c>
      <c r="J26" s="16">
        <v>2</v>
      </c>
      <c r="K26" s="16">
        <f>J26*400*0.6</f>
        <v>480</v>
      </c>
      <c r="L26" s="16">
        <v>1470</v>
      </c>
      <c r="M26" s="16"/>
      <c r="N26" s="16"/>
    </row>
    <row r="27" ht="25" customHeight="1" spans="1:14">
      <c r="A27" s="19"/>
      <c r="B27" s="19"/>
      <c r="C27" s="16"/>
      <c r="D27" s="16"/>
      <c r="E27" s="16"/>
      <c r="F27" s="16"/>
      <c r="G27" s="16"/>
      <c r="H27" s="16" t="s">
        <v>34</v>
      </c>
      <c r="I27" s="16"/>
      <c r="J27" s="16">
        <v>1.5</v>
      </c>
      <c r="K27" s="16">
        <f>J27*400*0.6</f>
        <v>360</v>
      </c>
      <c r="L27" s="16"/>
      <c r="M27" s="16"/>
      <c r="N27" s="16"/>
    </row>
    <row r="28" ht="25" customHeight="1" spans="1:14">
      <c r="A28" s="19"/>
      <c r="B28" s="19"/>
      <c r="C28" s="16"/>
      <c r="D28" s="16"/>
      <c r="E28" s="16"/>
      <c r="F28" s="16"/>
      <c r="G28" s="16"/>
      <c r="H28" s="16" t="s">
        <v>76</v>
      </c>
      <c r="I28" s="16"/>
      <c r="J28" s="16">
        <v>1.1</v>
      </c>
      <c r="K28" s="16">
        <f>J28*500*0.6</f>
        <v>330</v>
      </c>
      <c r="L28" s="16"/>
      <c r="M28" s="16"/>
      <c r="N28" s="16"/>
    </row>
    <row r="29" ht="25" customHeight="1" spans="1:14">
      <c r="A29" s="17"/>
      <c r="B29" s="17"/>
      <c r="C29" s="16"/>
      <c r="D29" s="16"/>
      <c r="E29" s="16"/>
      <c r="F29" s="16"/>
      <c r="G29" s="16"/>
      <c r="H29" s="16" t="s">
        <v>77</v>
      </c>
      <c r="I29" s="16"/>
      <c r="J29" s="16">
        <v>1</v>
      </c>
      <c r="K29" s="16">
        <f>J29*500*0.6</f>
        <v>300</v>
      </c>
      <c r="L29" s="16"/>
      <c r="M29" s="16"/>
      <c r="N29" s="16"/>
    </row>
    <row r="30" ht="25" customHeight="1" spans="1:14">
      <c r="A30" s="18">
        <f>COUNTA($A$4:A29)</f>
        <v>17</v>
      </c>
      <c r="B30" s="18" t="s">
        <v>18</v>
      </c>
      <c r="C30" s="16" t="s">
        <v>73</v>
      </c>
      <c r="D30" s="16" t="s">
        <v>78</v>
      </c>
      <c r="E30" s="16" t="s">
        <v>79</v>
      </c>
      <c r="F30" s="16" t="s">
        <v>33</v>
      </c>
      <c r="G30" s="16">
        <v>6</v>
      </c>
      <c r="H30" s="16" t="s">
        <v>34</v>
      </c>
      <c r="I30" s="16" t="s">
        <v>80</v>
      </c>
      <c r="J30" s="16">
        <v>3.4</v>
      </c>
      <c r="K30" s="16">
        <f t="shared" ref="K30:K34" si="1">J30*400*0.8</f>
        <v>1088</v>
      </c>
      <c r="L30" s="16">
        <v>1088</v>
      </c>
      <c r="M30" s="16"/>
      <c r="N30" s="16"/>
    </row>
    <row r="31" ht="25" customHeight="1" spans="1:14">
      <c r="A31" s="15">
        <f>COUNTA($A$4:A30)</f>
        <v>18</v>
      </c>
      <c r="B31" s="15" t="s">
        <v>18</v>
      </c>
      <c r="C31" s="16" t="s">
        <v>73</v>
      </c>
      <c r="D31" s="16" t="s">
        <v>81</v>
      </c>
      <c r="E31" s="16" t="s">
        <v>82</v>
      </c>
      <c r="F31" s="16" t="s">
        <v>83</v>
      </c>
      <c r="G31" s="16">
        <v>1</v>
      </c>
      <c r="H31" s="16" t="s">
        <v>34</v>
      </c>
      <c r="I31" s="16" t="s">
        <v>84</v>
      </c>
      <c r="J31" s="16">
        <v>1.3</v>
      </c>
      <c r="K31" s="16">
        <f t="shared" si="1"/>
        <v>416</v>
      </c>
      <c r="L31" s="16">
        <v>1216</v>
      </c>
      <c r="M31" s="16"/>
      <c r="N31" s="16"/>
    </row>
    <row r="32" ht="25" customHeight="1" spans="1:14">
      <c r="A32" s="17"/>
      <c r="B32" s="17"/>
      <c r="C32" s="16"/>
      <c r="D32" s="16"/>
      <c r="E32" s="16"/>
      <c r="F32" s="16"/>
      <c r="G32" s="16"/>
      <c r="H32" s="16" t="s">
        <v>85</v>
      </c>
      <c r="I32" s="16" t="s">
        <v>86</v>
      </c>
      <c r="J32" s="16">
        <v>1.25</v>
      </c>
      <c r="K32" s="16">
        <f>J32*800*0.8</f>
        <v>800</v>
      </c>
      <c r="L32" s="16"/>
      <c r="M32" s="16"/>
      <c r="N32" s="16"/>
    </row>
    <row r="33" ht="25" customHeight="1" spans="1:14">
      <c r="A33" s="18">
        <f>COUNTA($A$4:A32)</f>
        <v>19</v>
      </c>
      <c r="B33" s="18" t="s">
        <v>18</v>
      </c>
      <c r="C33" s="16" t="s">
        <v>73</v>
      </c>
      <c r="D33" s="16" t="s">
        <v>87</v>
      </c>
      <c r="E33" s="16" t="s">
        <v>88</v>
      </c>
      <c r="F33" s="16" t="s">
        <v>45</v>
      </c>
      <c r="G33" s="16">
        <v>2</v>
      </c>
      <c r="H33" s="16" t="s">
        <v>62</v>
      </c>
      <c r="I33" s="16" t="s">
        <v>87</v>
      </c>
      <c r="J33" s="16">
        <v>1</v>
      </c>
      <c r="K33" s="16">
        <f>J33*400*0.6</f>
        <v>240</v>
      </c>
      <c r="L33" s="16">
        <v>240</v>
      </c>
      <c r="M33" s="16"/>
      <c r="N33" s="16" t="s">
        <v>89</v>
      </c>
    </row>
    <row r="34" ht="25" customHeight="1" spans="1:14">
      <c r="A34" s="18">
        <f>COUNTA($A$4:A33)</f>
        <v>20</v>
      </c>
      <c r="B34" s="18" t="s">
        <v>18</v>
      </c>
      <c r="C34" s="16" t="s">
        <v>73</v>
      </c>
      <c r="D34" s="16" t="s">
        <v>90</v>
      </c>
      <c r="E34" s="16" t="s">
        <v>91</v>
      </c>
      <c r="F34" s="16" t="s">
        <v>33</v>
      </c>
      <c r="G34" s="16">
        <v>2</v>
      </c>
      <c r="H34" s="16" t="s">
        <v>34</v>
      </c>
      <c r="I34" s="16" t="s">
        <v>90</v>
      </c>
      <c r="J34" s="16">
        <v>0.7</v>
      </c>
      <c r="K34" s="16">
        <f t="shared" si="1"/>
        <v>224</v>
      </c>
      <c r="L34" s="16">
        <v>224</v>
      </c>
      <c r="M34" s="16"/>
      <c r="N34" s="16"/>
    </row>
    <row r="35" ht="25" customHeight="1" spans="1:14">
      <c r="A35" s="15">
        <f>COUNTA($A$4:A34)</f>
        <v>21</v>
      </c>
      <c r="B35" s="15" t="s">
        <v>18</v>
      </c>
      <c r="C35" s="16" t="s">
        <v>73</v>
      </c>
      <c r="D35" s="16" t="s">
        <v>90</v>
      </c>
      <c r="E35" s="16" t="s">
        <v>92</v>
      </c>
      <c r="F35" s="16" t="s">
        <v>22</v>
      </c>
      <c r="G35" s="16">
        <v>4</v>
      </c>
      <c r="H35" s="16" t="s">
        <v>34</v>
      </c>
      <c r="I35" s="16" t="s">
        <v>90</v>
      </c>
      <c r="J35" s="16">
        <v>1.5</v>
      </c>
      <c r="K35" s="16">
        <f>J35*400*0.6</f>
        <v>360</v>
      </c>
      <c r="L35" s="16">
        <v>1260</v>
      </c>
      <c r="M35" s="16"/>
      <c r="N35" s="16"/>
    </row>
    <row r="36" ht="25" customHeight="1" spans="1:14">
      <c r="A36" s="19"/>
      <c r="B36" s="19"/>
      <c r="C36" s="16"/>
      <c r="D36" s="16"/>
      <c r="E36" s="16"/>
      <c r="F36" s="16"/>
      <c r="G36" s="16"/>
      <c r="H36" s="16" t="s">
        <v>76</v>
      </c>
      <c r="I36" s="16"/>
      <c r="J36" s="16">
        <v>1.5</v>
      </c>
      <c r="K36" s="16">
        <f t="shared" ref="K36:K40" si="2">J36*500*0.6</f>
        <v>450</v>
      </c>
      <c r="L36" s="16"/>
      <c r="M36" s="16"/>
      <c r="N36" s="16"/>
    </row>
    <row r="37" ht="25" customHeight="1" spans="1:14">
      <c r="A37" s="17"/>
      <c r="B37" s="17"/>
      <c r="C37" s="16"/>
      <c r="D37" s="16"/>
      <c r="E37" s="16"/>
      <c r="F37" s="16"/>
      <c r="G37" s="16"/>
      <c r="H37" s="16" t="s">
        <v>93</v>
      </c>
      <c r="I37" s="16"/>
      <c r="J37" s="16">
        <v>1.5</v>
      </c>
      <c r="K37" s="16">
        <f t="shared" si="2"/>
        <v>450</v>
      </c>
      <c r="L37" s="16"/>
      <c r="M37" s="16"/>
      <c r="N37" s="16"/>
    </row>
    <row r="38" ht="25" customHeight="1" spans="1:14">
      <c r="A38" s="15">
        <f>COUNTA($A$4:A37)</f>
        <v>22</v>
      </c>
      <c r="B38" s="15" t="s">
        <v>18</v>
      </c>
      <c r="C38" s="16" t="s">
        <v>73</v>
      </c>
      <c r="D38" s="16" t="s">
        <v>90</v>
      </c>
      <c r="E38" s="16" t="s">
        <v>94</v>
      </c>
      <c r="F38" s="16" t="s">
        <v>22</v>
      </c>
      <c r="G38" s="16">
        <v>6</v>
      </c>
      <c r="H38" s="16" t="s">
        <v>42</v>
      </c>
      <c r="I38" s="16" t="s">
        <v>90</v>
      </c>
      <c r="J38" s="16">
        <v>2.7</v>
      </c>
      <c r="K38" s="16">
        <f>J38*800*0.6</f>
        <v>1296</v>
      </c>
      <c r="L38" s="16">
        <v>1956</v>
      </c>
      <c r="M38" s="16"/>
      <c r="N38" s="16"/>
    </row>
    <row r="39" ht="25" customHeight="1" spans="1:14">
      <c r="A39" s="19"/>
      <c r="B39" s="19"/>
      <c r="C39" s="16"/>
      <c r="D39" s="16"/>
      <c r="E39" s="16"/>
      <c r="F39" s="16"/>
      <c r="G39" s="16"/>
      <c r="H39" s="16" t="s">
        <v>29</v>
      </c>
      <c r="I39" s="16"/>
      <c r="J39" s="16">
        <v>1</v>
      </c>
      <c r="K39" s="16">
        <f>J39*600*0.6</f>
        <v>360</v>
      </c>
      <c r="L39" s="16"/>
      <c r="M39" s="16"/>
      <c r="N39" s="16"/>
    </row>
    <row r="40" ht="25" customHeight="1" spans="1:14">
      <c r="A40" s="17"/>
      <c r="B40" s="17"/>
      <c r="C40" s="16"/>
      <c r="D40" s="16"/>
      <c r="E40" s="16"/>
      <c r="F40" s="16"/>
      <c r="G40" s="16"/>
      <c r="H40" s="16" t="s">
        <v>76</v>
      </c>
      <c r="I40" s="16"/>
      <c r="J40" s="16">
        <v>1</v>
      </c>
      <c r="K40" s="16">
        <f t="shared" si="2"/>
        <v>300</v>
      </c>
      <c r="L40" s="16"/>
      <c r="M40" s="16"/>
      <c r="N40" s="16"/>
    </row>
    <row r="41" ht="25" customHeight="1" spans="1:14">
      <c r="A41" s="15">
        <f>COUNTA($A$4:A40)</f>
        <v>23</v>
      </c>
      <c r="B41" s="15" t="s">
        <v>18</v>
      </c>
      <c r="C41" s="16" t="s">
        <v>73</v>
      </c>
      <c r="D41" s="16" t="s">
        <v>90</v>
      </c>
      <c r="E41" s="16" t="s">
        <v>95</v>
      </c>
      <c r="F41" s="16" t="s">
        <v>96</v>
      </c>
      <c r="G41" s="16">
        <v>3</v>
      </c>
      <c r="H41" s="16" t="s">
        <v>76</v>
      </c>
      <c r="I41" s="16" t="s">
        <v>90</v>
      </c>
      <c r="J41" s="16">
        <v>1.5</v>
      </c>
      <c r="K41" s="16">
        <f>J41*500*0.8</f>
        <v>600</v>
      </c>
      <c r="L41" s="16">
        <v>1080</v>
      </c>
      <c r="M41" s="16"/>
      <c r="N41" s="16"/>
    </row>
    <row r="42" ht="25" customHeight="1" spans="1:14">
      <c r="A42" s="17"/>
      <c r="B42" s="17"/>
      <c r="C42" s="16"/>
      <c r="D42" s="16"/>
      <c r="E42" s="16"/>
      <c r="F42" s="16"/>
      <c r="G42" s="16"/>
      <c r="H42" s="16" t="s">
        <v>62</v>
      </c>
      <c r="I42" s="16"/>
      <c r="J42" s="16">
        <v>1.5</v>
      </c>
      <c r="K42" s="16">
        <f t="shared" ref="K42:K44" si="3">J42*400*0.8</f>
        <v>480</v>
      </c>
      <c r="L42" s="16"/>
      <c r="M42" s="16"/>
      <c r="N42" s="16"/>
    </row>
    <row r="43" ht="25" customHeight="1" spans="1:14">
      <c r="A43" s="18">
        <f>COUNTA($A$4:A42)</f>
        <v>24</v>
      </c>
      <c r="B43" s="18" t="s">
        <v>18</v>
      </c>
      <c r="C43" s="16" t="s">
        <v>97</v>
      </c>
      <c r="D43" s="16" t="s">
        <v>98</v>
      </c>
      <c r="E43" s="16" t="s">
        <v>99</v>
      </c>
      <c r="F43" s="16" t="s">
        <v>28</v>
      </c>
      <c r="G43" s="16">
        <v>3</v>
      </c>
      <c r="H43" s="16" t="s">
        <v>62</v>
      </c>
      <c r="I43" s="16" t="s">
        <v>98</v>
      </c>
      <c r="J43" s="16">
        <v>1</v>
      </c>
      <c r="K43" s="16">
        <f t="shared" si="3"/>
        <v>320</v>
      </c>
      <c r="L43" s="16">
        <v>320</v>
      </c>
      <c r="M43" s="16"/>
      <c r="N43" s="16"/>
    </row>
    <row r="44" ht="25" customHeight="1" spans="1:14">
      <c r="A44" s="15">
        <f>COUNTA($A$4:A43)</f>
        <v>25</v>
      </c>
      <c r="B44" s="15" t="s">
        <v>18</v>
      </c>
      <c r="C44" s="16" t="s">
        <v>97</v>
      </c>
      <c r="D44" s="16" t="s">
        <v>98</v>
      </c>
      <c r="E44" s="16" t="s">
        <v>100</v>
      </c>
      <c r="F44" s="16" t="s">
        <v>28</v>
      </c>
      <c r="G44" s="16">
        <v>7</v>
      </c>
      <c r="H44" s="16" t="s">
        <v>62</v>
      </c>
      <c r="I44" s="16" t="s">
        <v>98</v>
      </c>
      <c r="J44" s="16">
        <v>1</v>
      </c>
      <c r="K44" s="16">
        <f t="shared" si="3"/>
        <v>320</v>
      </c>
      <c r="L44" s="16">
        <v>800</v>
      </c>
      <c r="M44" s="16"/>
      <c r="N44" s="16" t="s">
        <v>101</v>
      </c>
    </row>
    <row r="45" ht="25" customHeight="1" spans="1:14">
      <c r="A45" s="17"/>
      <c r="B45" s="17"/>
      <c r="C45" s="16"/>
      <c r="D45" s="16"/>
      <c r="E45" s="16"/>
      <c r="F45" s="16"/>
      <c r="G45" s="16"/>
      <c r="H45" s="16" t="s">
        <v>29</v>
      </c>
      <c r="I45" s="16"/>
      <c r="J45" s="16">
        <v>1</v>
      </c>
      <c r="K45" s="16">
        <f>J45*600*0.8</f>
        <v>480</v>
      </c>
      <c r="L45" s="16"/>
      <c r="M45" s="16"/>
      <c r="N45" s="16"/>
    </row>
    <row r="46" ht="25" customHeight="1" spans="1:14">
      <c r="A46" s="15">
        <f>COUNTA($A$4:A45)</f>
        <v>26</v>
      </c>
      <c r="B46" s="15" t="s">
        <v>18</v>
      </c>
      <c r="C46" s="16" t="s">
        <v>97</v>
      </c>
      <c r="D46" s="16" t="s">
        <v>102</v>
      </c>
      <c r="E46" s="16" t="s">
        <v>103</v>
      </c>
      <c r="F46" s="16" t="s">
        <v>22</v>
      </c>
      <c r="G46" s="16">
        <v>2</v>
      </c>
      <c r="H46" s="16" t="s">
        <v>62</v>
      </c>
      <c r="I46" s="16" t="s">
        <v>102</v>
      </c>
      <c r="J46" s="16">
        <v>2</v>
      </c>
      <c r="K46" s="16">
        <f>J46*400*0.6</f>
        <v>480</v>
      </c>
      <c r="L46" s="16">
        <v>840</v>
      </c>
      <c r="M46" s="16"/>
      <c r="N46" s="16"/>
    </row>
    <row r="47" ht="25" customHeight="1" spans="1:14">
      <c r="A47" s="17"/>
      <c r="B47" s="17"/>
      <c r="C47" s="16"/>
      <c r="D47" s="16"/>
      <c r="E47" s="16"/>
      <c r="F47" s="16"/>
      <c r="G47" s="16"/>
      <c r="H47" s="16" t="s">
        <v>29</v>
      </c>
      <c r="I47" s="16"/>
      <c r="J47" s="16">
        <v>1</v>
      </c>
      <c r="K47" s="16">
        <f>J47*600*0.6</f>
        <v>360</v>
      </c>
      <c r="L47" s="16"/>
      <c r="M47" s="16"/>
      <c r="N47" s="16"/>
    </row>
    <row r="48" ht="25" customHeight="1" spans="1:14">
      <c r="A48" s="18">
        <f>COUNTA($A$4:A47)</f>
        <v>27</v>
      </c>
      <c r="B48" s="18" t="s">
        <v>18</v>
      </c>
      <c r="C48" s="16" t="s">
        <v>97</v>
      </c>
      <c r="D48" s="16" t="s">
        <v>102</v>
      </c>
      <c r="E48" s="16" t="s">
        <v>104</v>
      </c>
      <c r="F48" s="16" t="s">
        <v>28</v>
      </c>
      <c r="G48" s="16">
        <v>6</v>
      </c>
      <c r="H48" s="16" t="s">
        <v>62</v>
      </c>
      <c r="I48" s="16" t="s">
        <v>102</v>
      </c>
      <c r="J48" s="16">
        <v>2</v>
      </c>
      <c r="K48" s="16">
        <f>J48*400*0.8</f>
        <v>640</v>
      </c>
      <c r="L48" s="16">
        <v>640</v>
      </c>
      <c r="M48" s="16"/>
      <c r="N48" s="16"/>
    </row>
    <row r="49" ht="25" customHeight="1" spans="1:14">
      <c r="A49" s="18">
        <f>COUNTA($A$4:A48)</f>
        <v>28</v>
      </c>
      <c r="B49" s="18" t="s">
        <v>18</v>
      </c>
      <c r="C49" s="16" t="s">
        <v>97</v>
      </c>
      <c r="D49" s="16" t="s">
        <v>102</v>
      </c>
      <c r="E49" s="16" t="s">
        <v>105</v>
      </c>
      <c r="F49" s="16" t="s">
        <v>22</v>
      </c>
      <c r="G49" s="16">
        <v>5</v>
      </c>
      <c r="H49" s="16" t="s">
        <v>62</v>
      </c>
      <c r="I49" s="16" t="s">
        <v>102</v>
      </c>
      <c r="J49" s="16">
        <v>2</v>
      </c>
      <c r="K49" s="16">
        <f>J49*400*0.6</f>
        <v>480</v>
      </c>
      <c r="L49" s="16">
        <v>480</v>
      </c>
      <c r="M49" s="16"/>
      <c r="N49" s="16"/>
    </row>
    <row r="50" ht="25" customHeight="1" spans="1:14">
      <c r="A50" s="18">
        <f>COUNTA($A$4:A49)</f>
        <v>29</v>
      </c>
      <c r="B50" s="18" t="s">
        <v>18</v>
      </c>
      <c r="C50" s="16" t="s">
        <v>97</v>
      </c>
      <c r="D50" s="16" t="s">
        <v>102</v>
      </c>
      <c r="E50" s="16" t="s">
        <v>106</v>
      </c>
      <c r="F50" s="16" t="s">
        <v>96</v>
      </c>
      <c r="G50" s="16">
        <v>1</v>
      </c>
      <c r="H50" s="16" t="s">
        <v>29</v>
      </c>
      <c r="I50" s="16" t="s">
        <v>102</v>
      </c>
      <c r="J50" s="16">
        <v>0.5</v>
      </c>
      <c r="K50" s="16">
        <f>J50*600*0.8</f>
        <v>240</v>
      </c>
      <c r="L50" s="16">
        <v>240</v>
      </c>
      <c r="M50" s="16"/>
      <c r="N50" s="16"/>
    </row>
    <row r="51" ht="25" customHeight="1" spans="1:14">
      <c r="A51" s="18">
        <f>COUNTA($A$4:A50)</f>
        <v>30</v>
      </c>
      <c r="B51" s="18" t="s">
        <v>18</v>
      </c>
      <c r="C51" s="16" t="s">
        <v>97</v>
      </c>
      <c r="D51" s="16" t="s">
        <v>107</v>
      </c>
      <c r="E51" s="16" t="s">
        <v>108</v>
      </c>
      <c r="F51" s="16" t="s">
        <v>45</v>
      </c>
      <c r="G51" s="16">
        <v>3</v>
      </c>
      <c r="H51" s="16" t="s">
        <v>29</v>
      </c>
      <c r="I51" s="16" t="s">
        <v>107</v>
      </c>
      <c r="J51" s="16">
        <v>0.7</v>
      </c>
      <c r="K51" s="16">
        <f>J51*600*0.6</f>
        <v>252</v>
      </c>
      <c r="L51" s="16">
        <v>252</v>
      </c>
      <c r="M51" s="16"/>
      <c r="N51" s="16"/>
    </row>
    <row r="52" ht="25" customHeight="1" spans="1:14">
      <c r="A52" s="18">
        <f>COUNTA($A$4:A51)</f>
        <v>31</v>
      </c>
      <c r="B52" s="18" t="s">
        <v>18</v>
      </c>
      <c r="C52" s="16" t="s">
        <v>97</v>
      </c>
      <c r="D52" s="16" t="s">
        <v>107</v>
      </c>
      <c r="E52" s="16" t="s">
        <v>109</v>
      </c>
      <c r="F52" s="16" t="s">
        <v>22</v>
      </c>
      <c r="G52" s="16">
        <v>3</v>
      </c>
      <c r="H52" s="16" t="s">
        <v>62</v>
      </c>
      <c r="I52" s="16" t="s">
        <v>107</v>
      </c>
      <c r="J52" s="16">
        <v>1.5</v>
      </c>
      <c r="K52" s="16">
        <f>J52*400*0.6</f>
        <v>360</v>
      </c>
      <c r="L52" s="16">
        <v>360</v>
      </c>
      <c r="M52" s="16"/>
      <c r="N52" s="16"/>
    </row>
    <row r="53" ht="25" customHeight="1" spans="1:14">
      <c r="A53" s="18">
        <f>COUNTA($A$4:A52)</f>
        <v>32</v>
      </c>
      <c r="B53" s="18" t="s">
        <v>18</v>
      </c>
      <c r="C53" s="16" t="s">
        <v>97</v>
      </c>
      <c r="D53" s="16" t="s">
        <v>110</v>
      </c>
      <c r="E53" s="16" t="s">
        <v>111</v>
      </c>
      <c r="F53" s="20" t="s">
        <v>112</v>
      </c>
      <c r="G53" s="16">
        <v>3</v>
      </c>
      <c r="H53" s="16" t="s">
        <v>113</v>
      </c>
      <c r="I53" s="16" t="s">
        <v>110</v>
      </c>
      <c r="J53" s="16">
        <v>0.9</v>
      </c>
      <c r="K53" s="20">
        <v>360</v>
      </c>
      <c r="L53" s="20">
        <v>360</v>
      </c>
      <c r="M53" s="16"/>
      <c r="N53" s="16"/>
    </row>
    <row r="54" ht="25" customHeight="1" spans="1:14">
      <c r="A54" s="15">
        <f>COUNTA($A$4:A53)</f>
        <v>33</v>
      </c>
      <c r="B54" s="15" t="s">
        <v>18</v>
      </c>
      <c r="C54" s="16" t="s">
        <v>97</v>
      </c>
      <c r="D54" s="16" t="s">
        <v>110</v>
      </c>
      <c r="E54" s="16" t="s">
        <v>114</v>
      </c>
      <c r="F54" s="16" t="s">
        <v>41</v>
      </c>
      <c r="G54" s="16">
        <v>3</v>
      </c>
      <c r="H54" s="16" t="s">
        <v>62</v>
      </c>
      <c r="I54" s="16" t="s">
        <v>110</v>
      </c>
      <c r="J54" s="16">
        <v>2.5</v>
      </c>
      <c r="K54" s="16">
        <f>J54*400*0.8</f>
        <v>800</v>
      </c>
      <c r="L54" s="16">
        <v>1568</v>
      </c>
      <c r="M54" s="16"/>
      <c r="N54" s="16"/>
    </row>
    <row r="55" ht="25" customHeight="1" spans="1:14">
      <c r="A55" s="17"/>
      <c r="B55" s="17"/>
      <c r="C55" s="16"/>
      <c r="D55" s="16"/>
      <c r="E55" s="16"/>
      <c r="F55" s="16"/>
      <c r="G55" s="16"/>
      <c r="H55" s="16" t="s">
        <v>29</v>
      </c>
      <c r="I55" s="16"/>
      <c r="J55" s="16">
        <v>1.6</v>
      </c>
      <c r="K55" s="16">
        <f>J55*600*0.8</f>
        <v>768</v>
      </c>
      <c r="L55" s="16"/>
      <c r="M55" s="16"/>
      <c r="N55" s="16"/>
    </row>
    <row r="56" ht="25" customHeight="1" spans="1:14">
      <c r="A56" s="18">
        <f>COUNTA($A$4:A55)</f>
        <v>34</v>
      </c>
      <c r="B56" s="18" t="s">
        <v>18</v>
      </c>
      <c r="C56" s="16" t="s">
        <v>97</v>
      </c>
      <c r="D56" s="16" t="s">
        <v>115</v>
      </c>
      <c r="E56" s="16" t="s">
        <v>116</v>
      </c>
      <c r="F56" s="16" t="s">
        <v>28</v>
      </c>
      <c r="G56" s="16">
        <v>4</v>
      </c>
      <c r="H56" s="16" t="s">
        <v>62</v>
      </c>
      <c r="I56" s="16" t="s">
        <v>115</v>
      </c>
      <c r="J56" s="16">
        <v>1.1</v>
      </c>
      <c r="K56" s="16">
        <f>J56*400*0.8</f>
        <v>352</v>
      </c>
      <c r="L56" s="16">
        <v>352</v>
      </c>
      <c r="M56" s="16"/>
      <c r="N56" s="16"/>
    </row>
    <row r="57" ht="25" customHeight="1" spans="1:14">
      <c r="A57" s="15">
        <f>COUNTA($A$4:A56)</f>
        <v>35</v>
      </c>
      <c r="B57" s="15" t="s">
        <v>18</v>
      </c>
      <c r="C57" s="16" t="s">
        <v>97</v>
      </c>
      <c r="D57" s="16" t="s">
        <v>117</v>
      </c>
      <c r="E57" s="16" t="s">
        <v>118</v>
      </c>
      <c r="F57" s="16" t="s">
        <v>45</v>
      </c>
      <c r="G57" s="16">
        <v>6</v>
      </c>
      <c r="H57" s="16" t="s">
        <v>119</v>
      </c>
      <c r="I57" s="16" t="s">
        <v>117</v>
      </c>
      <c r="J57" s="16">
        <v>1</v>
      </c>
      <c r="K57" s="16">
        <f>J57*2500*0.6</f>
        <v>1500</v>
      </c>
      <c r="L57" s="16">
        <v>2388</v>
      </c>
      <c r="M57" s="16"/>
      <c r="N57" s="16"/>
    </row>
    <row r="58" ht="25" customHeight="1" spans="1:14">
      <c r="A58" s="19"/>
      <c r="B58" s="19"/>
      <c r="C58" s="16"/>
      <c r="D58" s="16"/>
      <c r="E58" s="16"/>
      <c r="F58" s="16"/>
      <c r="G58" s="16"/>
      <c r="H58" s="16" t="s">
        <v>34</v>
      </c>
      <c r="I58" s="16"/>
      <c r="J58" s="16">
        <v>2.2</v>
      </c>
      <c r="K58" s="16">
        <f>J58*400*0.6</f>
        <v>528</v>
      </c>
      <c r="L58" s="16"/>
      <c r="M58" s="16"/>
      <c r="N58" s="16"/>
    </row>
    <row r="59" ht="25" customHeight="1" spans="1:14">
      <c r="A59" s="17"/>
      <c r="B59" s="17"/>
      <c r="C59" s="16"/>
      <c r="D59" s="16"/>
      <c r="E59" s="16"/>
      <c r="F59" s="16"/>
      <c r="G59" s="16"/>
      <c r="H59" s="16" t="s">
        <v>29</v>
      </c>
      <c r="I59" s="16"/>
      <c r="J59" s="16">
        <v>1</v>
      </c>
      <c r="K59" s="16">
        <f>J59*600*0.6</f>
        <v>360</v>
      </c>
      <c r="L59" s="16"/>
      <c r="M59" s="16"/>
      <c r="N59" s="16"/>
    </row>
    <row r="60" ht="25" customHeight="1" spans="1:14">
      <c r="A60" s="15">
        <f>COUNTA($A$4:A59)</f>
        <v>36</v>
      </c>
      <c r="B60" s="15" t="s">
        <v>18</v>
      </c>
      <c r="C60" s="16" t="s">
        <v>97</v>
      </c>
      <c r="D60" s="16" t="s">
        <v>120</v>
      </c>
      <c r="E60" s="16" t="s">
        <v>121</v>
      </c>
      <c r="F60" s="16" t="s">
        <v>41</v>
      </c>
      <c r="G60" s="16">
        <v>6</v>
      </c>
      <c r="H60" s="16" t="s">
        <v>29</v>
      </c>
      <c r="I60" s="16" t="s">
        <v>120</v>
      </c>
      <c r="J60" s="16">
        <v>1.2</v>
      </c>
      <c r="K60" s="16">
        <f>J60*600*0.8</f>
        <v>576</v>
      </c>
      <c r="L60" s="16">
        <v>736</v>
      </c>
      <c r="M60" s="16"/>
      <c r="N60" s="16"/>
    </row>
    <row r="61" ht="25" customHeight="1" spans="1:14">
      <c r="A61" s="17"/>
      <c r="B61" s="17"/>
      <c r="C61" s="16"/>
      <c r="D61" s="16"/>
      <c r="E61" s="16"/>
      <c r="F61" s="16"/>
      <c r="G61" s="16"/>
      <c r="H61" s="16" t="s">
        <v>113</v>
      </c>
      <c r="I61" s="16"/>
      <c r="J61" s="16">
        <v>0.5</v>
      </c>
      <c r="K61" s="16">
        <f t="shared" ref="K61:K64" si="4">J61*400*0.8</f>
        <v>160</v>
      </c>
      <c r="L61" s="16"/>
      <c r="M61" s="16"/>
      <c r="N61" s="16"/>
    </row>
    <row r="62" ht="25" customHeight="1" spans="1:14">
      <c r="A62" s="18">
        <f>COUNTA($A$4:A61)</f>
        <v>37</v>
      </c>
      <c r="B62" s="18" t="s">
        <v>18</v>
      </c>
      <c r="C62" s="16" t="s">
        <v>97</v>
      </c>
      <c r="D62" s="16" t="s">
        <v>122</v>
      </c>
      <c r="E62" s="16" t="s">
        <v>123</v>
      </c>
      <c r="F62" s="16" t="s">
        <v>41</v>
      </c>
      <c r="G62" s="16">
        <v>1</v>
      </c>
      <c r="H62" s="16" t="s">
        <v>62</v>
      </c>
      <c r="I62" s="16" t="s">
        <v>122</v>
      </c>
      <c r="J62" s="16">
        <v>1.5</v>
      </c>
      <c r="K62" s="16">
        <f t="shared" si="4"/>
        <v>480</v>
      </c>
      <c r="L62" s="16">
        <v>480</v>
      </c>
      <c r="M62" s="16"/>
      <c r="N62" s="16"/>
    </row>
    <row r="63" ht="25" customHeight="1" spans="1:14">
      <c r="A63" s="15">
        <f>COUNTA($A$4:A62)</f>
        <v>38</v>
      </c>
      <c r="B63" s="15" t="s">
        <v>18</v>
      </c>
      <c r="C63" s="16" t="s">
        <v>124</v>
      </c>
      <c r="D63" s="16" t="s">
        <v>125</v>
      </c>
      <c r="E63" s="16" t="s">
        <v>126</v>
      </c>
      <c r="F63" s="16" t="s">
        <v>41</v>
      </c>
      <c r="G63" s="16">
        <v>3</v>
      </c>
      <c r="H63" s="16" t="s">
        <v>127</v>
      </c>
      <c r="I63" s="16" t="s">
        <v>125</v>
      </c>
      <c r="J63" s="16">
        <v>1</v>
      </c>
      <c r="K63" s="16">
        <f>J63*500*0.8</f>
        <v>400</v>
      </c>
      <c r="L63" s="16">
        <v>720</v>
      </c>
      <c r="M63" s="16" t="s">
        <v>128</v>
      </c>
      <c r="N63" s="16"/>
    </row>
    <row r="64" ht="25" customHeight="1" spans="1:14">
      <c r="A64" s="17"/>
      <c r="B64" s="17"/>
      <c r="C64" s="16"/>
      <c r="D64" s="16"/>
      <c r="E64" s="16"/>
      <c r="F64" s="16"/>
      <c r="G64" s="16"/>
      <c r="H64" s="16" t="s">
        <v>34</v>
      </c>
      <c r="I64" s="16"/>
      <c r="J64" s="16">
        <v>1</v>
      </c>
      <c r="K64" s="16">
        <f t="shared" si="4"/>
        <v>320</v>
      </c>
      <c r="L64" s="16"/>
      <c r="M64" s="16"/>
      <c r="N64" s="16"/>
    </row>
    <row r="65" ht="25" customHeight="1" spans="1:14">
      <c r="A65" s="18">
        <f>COUNTA($A$4:A64)</f>
        <v>39</v>
      </c>
      <c r="B65" s="18" t="s">
        <v>129</v>
      </c>
      <c r="C65" s="18" t="s">
        <v>130</v>
      </c>
      <c r="D65" s="18" t="s">
        <v>131</v>
      </c>
      <c r="E65" s="18" t="s">
        <v>132</v>
      </c>
      <c r="F65" s="18" t="s">
        <v>133</v>
      </c>
      <c r="G65" s="18">
        <v>3</v>
      </c>
      <c r="H65" s="18" t="s">
        <v>38</v>
      </c>
      <c r="I65" s="18" t="s">
        <v>134</v>
      </c>
      <c r="J65" s="18">
        <v>15</v>
      </c>
      <c r="K65" s="18">
        <v>5000</v>
      </c>
      <c r="L65" s="18">
        <v>5000</v>
      </c>
      <c r="M65" s="18" t="s">
        <v>135</v>
      </c>
      <c r="N65" s="33"/>
    </row>
    <row r="66" ht="25" customHeight="1" spans="1:14">
      <c r="A66" s="27">
        <f>COUNTA($A$4:A65)</f>
        <v>40</v>
      </c>
      <c r="B66" s="28" t="s">
        <v>136</v>
      </c>
      <c r="C66" s="28" t="s">
        <v>137</v>
      </c>
      <c r="D66" s="28" t="s">
        <v>138</v>
      </c>
      <c r="E66" s="28" t="s">
        <v>139</v>
      </c>
      <c r="F66" s="28" t="s">
        <v>96</v>
      </c>
      <c r="G66" s="28">
        <v>3</v>
      </c>
      <c r="H66" s="28" t="s">
        <v>23</v>
      </c>
      <c r="I66" s="28" t="s">
        <v>140</v>
      </c>
      <c r="J66" s="28">
        <v>27</v>
      </c>
      <c r="K66" s="28">
        <v>324</v>
      </c>
      <c r="L66" s="28">
        <v>324</v>
      </c>
      <c r="M66" s="28">
        <v>0</v>
      </c>
      <c r="N66" s="34"/>
    </row>
    <row r="67" ht="25" customHeight="1" spans="1:14">
      <c r="A67" s="27">
        <f>COUNTA($A$4:A66)</f>
        <v>41</v>
      </c>
      <c r="B67" s="28" t="s">
        <v>136</v>
      </c>
      <c r="C67" s="28" t="s">
        <v>137</v>
      </c>
      <c r="D67" s="28" t="s">
        <v>138</v>
      </c>
      <c r="E67" s="28" t="s">
        <v>141</v>
      </c>
      <c r="F67" s="28" t="s">
        <v>96</v>
      </c>
      <c r="G67" s="28">
        <v>3</v>
      </c>
      <c r="H67" s="28" t="s">
        <v>23</v>
      </c>
      <c r="I67" s="28" t="s">
        <v>140</v>
      </c>
      <c r="J67" s="28">
        <v>21</v>
      </c>
      <c r="K67" s="28">
        <v>252</v>
      </c>
      <c r="L67" s="28">
        <v>252</v>
      </c>
      <c r="M67" s="28">
        <v>0</v>
      </c>
      <c r="N67" s="34"/>
    </row>
    <row r="68" ht="25" customHeight="1" spans="1:14">
      <c r="A68" s="27">
        <f>COUNTA($A$4:A67)</f>
        <v>42</v>
      </c>
      <c r="B68" s="28" t="s">
        <v>136</v>
      </c>
      <c r="C68" s="28" t="s">
        <v>142</v>
      </c>
      <c r="D68" s="28" t="s">
        <v>143</v>
      </c>
      <c r="E68" s="28" t="s">
        <v>144</v>
      </c>
      <c r="F68" s="28" t="s">
        <v>28</v>
      </c>
      <c r="G68" s="28">
        <v>2</v>
      </c>
      <c r="H68" s="16" t="s">
        <v>29</v>
      </c>
      <c r="I68" s="28" t="s">
        <v>145</v>
      </c>
      <c r="J68" s="28">
        <v>1</v>
      </c>
      <c r="K68" s="20">
        <v>480</v>
      </c>
      <c r="L68" s="20">
        <v>480</v>
      </c>
      <c r="M68" s="28">
        <v>0</v>
      </c>
      <c r="N68" s="34"/>
    </row>
    <row r="69" ht="25" customHeight="1" spans="1:14">
      <c r="A69" s="27">
        <f>COUNTA($A$4:A68)</f>
        <v>43</v>
      </c>
      <c r="B69" s="28" t="s">
        <v>136</v>
      </c>
      <c r="C69" s="28" t="s">
        <v>146</v>
      </c>
      <c r="D69" s="28" t="s">
        <v>147</v>
      </c>
      <c r="E69" s="28" t="s">
        <v>148</v>
      </c>
      <c r="F69" s="28" t="s">
        <v>33</v>
      </c>
      <c r="G69" s="28">
        <v>2</v>
      </c>
      <c r="H69" s="28" t="s">
        <v>24</v>
      </c>
      <c r="I69" s="28" t="s">
        <v>149</v>
      </c>
      <c r="J69" s="28">
        <v>33</v>
      </c>
      <c r="K69" s="28">
        <v>528</v>
      </c>
      <c r="L69" s="28">
        <v>816</v>
      </c>
      <c r="M69" s="28">
        <v>0</v>
      </c>
      <c r="N69" s="34"/>
    </row>
    <row r="70" ht="25" customHeight="1" spans="1:14">
      <c r="A70" s="27"/>
      <c r="B70" s="28"/>
      <c r="C70" s="28"/>
      <c r="D70" s="28"/>
      <c r="E70" s="28"/>
      <c r="F70" s="28"/>
      <c r="G70" s="28"/>
      <c r="H70" s="28" t="s">
        <v>23</v>
      </c>
      <c r="I70" s="28"/>
      <c r="J70" s="28">
        <v>24</v>
      </c>
      <c r="K70" s="28">
        <v>288</v>
      </c>
      <c r="L70" s="28"/>
      <c r="M70" s="28">
        <v>0</v>
      </c>
      <c r="N70" s="34"/>
    </row>
    <row r="71" ht="25" customHeight="1" spans="1:14">
      <c r="A71" s="27">
        <f>COUNTA($A$4:A70)</f>
        <v>44</v>
      </c>
      <c r="B71" s="28" t="s">
        <v>136</v>
      </c>
      <c r="C71" s="28" t="s">
        <v>137</v>
      </c>
      <c r="D71" s="28" t="s">
        <v>150</v>
      </c>
      <c r="E71" s="28" t="s">
        <v>151</v>
      </c>
      <c r="F71" s="28" t="s">
        <v>28</v>
      </c>
      <c r="G71" s="28">
        <v>1</v>
      </c>
      <c r="H71" s="28" t="s">
        <v>119</v>
      </c>
      <c r="I71" s="28" t="s">
        <v>152</v>
      </c>
      <c r="J71" s="28">
        <v>1</v>
      </c>
      <c r="K71" s="28">
        <v>2000</v>
      </c>
      <c r="L71" s="28">
        <v>2000</v>
      </c>
      <c r="M71" s="28">
        <v>0</v>
      </c>
      <c r="N71" s="34"/>
    </row>
    <row r="72" ht="25" customHeight="1" spans="1:14">
      <c r="A72" s="27">
        <f>COUNTA($A$4:A71)</f>
        <v>45</v>
      </c>
      <c r="B72" s="28" t="s">
        <v>136</v>
      </c>
      <c r="C72" s="28" t="s">
        <v>137</v>
      </c>
      <c r="D72" s="28" t="s">
        <v>153</v>
      </c>
      <c r="E72" s="28" t="s">
        <v>154</v>
      </c>
      <c r="F72" s="28" t="s">
        <v>22</v>
      </c>
      <c r="G72" s="28">
        <v>3</v>
      </c>
      <c r="H72" s="28" t="s">
        <v>38</v>
      </c>
      <c r="I72" s="28" t="s">
        <v>155</v>
      </c>
      <c r="J72" s="28">
        <v>10</v>
      </c>
      <c r="K72" s="20">
        <v>4200</v>
      </c>
      <c r="L72" s="20">
        <v>4200</v>
      </c>
      <c r="M72" s="28">
        <v>0</v>
      </c>
      <c r="N72" s="34"/>
    </row>
    <row r="73" ht="25" customHeight="1" spans="1:14">
      <c r="A73" s="27">
        <f>COUNTA($A$4:A72)</f>
        <v>46</v>
      </c>
      <c r="B73" s="28" t="s">
        <v>136</v>
      </c>
      <c r="C73" s="28" t="s">
        <v>156</v>
      </c>
      <c r="D73" s="28" t="s">
        <v>157</v>
      </c>
      <c r="E73" s="28" t="s">
        <v>158</v>
      </c>
      <c r="F73" s="28" t="s">
        <v>96</v>
      </c>
      <c r="G73" s="28">
        <v>1</v>
      </c>
      <c r="H73" s="28" t="s">
        <v>23</v>
      </c>
      <c r="I73" s="28" t="s">
        <v>159</v>
      </c>
      <c r="J73" s="28">
        <v>28</v>
      </c>
      <c r="K73" s="28">
        <v>336</v>
      </c>
      <c r="L73" s="28">
        <v>336</v>
      </c>
      <c r="M73" s="28">
        <v>0</v>
      </c>
      <c r="N73" s="34"/>
    </row>
    <row r="74" ht="25" customHeight="1" spans="1:14">
      <c r="A74" s="27">
        <f>COUNTA($A$4:A73)</f>
        <v>47</v>
      </c>
      <c r="B74" s="28" t="s">
        <v>136</v>
      </c>
      <c r="C74" s="28" t="s">
        <v>160</v>
      </c>
      <c r="D74" s="28" t="s">
        <v>161</v>
      </c>
      <c r="E74" s="28" t="s">
        <v>162</v>
      </c>
      <c r="F74" s="28" t="s">
        <v>33</v>
      </c>
      <c r="G74" s="28">
        <v>3</v>
      </c>
      <c r="H74" s="28" t="s">
        <v>23</v>
      </c>
      <c r="I74" s="28" t="s">
        <v>163</v>
      </c>
      <c r="J74" s="28">
        <v>29</v>
      </c>
      <c r="K74" s="28">
        <v>348</v>
      </c>
      <c r="L74" s="28">
        <v>348</v>
      </c>
      <c r="M74" s="28" t="s">
        <v>164</v>
      </c>
      <c r="N74" s="28"/>
    </row>
    <row r="75" ht="25" customHeight="1" spans="1:14">
      <c r="A75" s="29">
        <f>COUNTA($A$4:A74)</f>
        <v>48</v>
      </c>
      <c r="B75" s="29" t="s">
        <v>165</v>
      </c>
      <c r="C75" s="29" t="s">
        <v>166</v>
      </c>
      <c r="D75" s="30" t="s">
        <v>167</v>
      </c>
      <c r="E75" s="30" t="s">
        <v>168</v>
      </c>
      <c r="F75" s="30" t="s">
        <v>83</v>
      </c>
      <c r="G75" s="31">
        <v>4</v>
      </c>
      <c r="H75" s="32" t="s">
        <v>169</v>
      </c>
      <c r="I75" s="32" t="s">
        <v>170</v>
      </c>
      <c r="J75" s="35">
        <v>4</v>
      </c>
      <c r="K75" s="35">
        <v>2560</v>
      </c>
      <c r="L75" s="36">
        <v>5000</v>
      </c>
      <c r="M75" s="37"/>
      <c r="N75" s="37"/>
    </row>
    <row r="76" ht="25" customHeight="1" spans="1:14">
      <c r="A76" s="29"/>
      <c r="B76" s="29"/>
      <c r="C76" s="29"/>
      <c r="D76" s="30"/>
      <c r="E76" s="30"/>
      <c r="F76" s="30"/>
      <c r="G76" s="31"/>
      <c r="H76" s="32" t="s">
        <v>62</v>
      </c>
      <c r="I76" s="32" t="s">
        <v>171</v>
      </c>
      <c r="J76" s="35">
        <v>1.8</v>
      </c>
      <c r="K76" s="35">
        <v>576</v>
      </c>
      <c r="L76" s="36"/>
      <c r="M76" s="37"/>
      <c r="N76" s="37"/>
    </row>
    <row r="77" ht="25" customHeight="1" spans="1:14">
      <c r="A77" s="29"/>
      <c r="B77" s="29"/>
      <c r="C77" s="29"/>
      <c r="D77" s="30"/>
      <c r="E77" s="30"/>
      <c r="F77" s="30"/>
      <c r="G77" s="31"/>
      <c r="H77" s="32" t="s">
        <v>42</v>
      </c>
      <c r="I77" s="30" t="s">
        <v>167</v>
      </c>
      <c r="J77" s="35">
        <v>3</v>
      </c>
      <c r="K77" s="35">
        <v>1920</v>
      </c>
      <c r="L77" s="36"/>
      <c r="M77" s="37"/>
      <c r="N77" s="37"/>
    </row>
    <row r="78" ht="25" customHeight="1" spans="1:14">
      <c r="A78" s="29">
        <f>COUNTA($A$4:A77)</f>
        <v>49</v>
      </c>
      <c r="B78" s="29" t="s">
        <v>165</v>
      </c>
      <c r="C78" s="29" t="s">
        <v>166</v>
      </c>
      <c r="D78" s="30" t="s">
        <v>167</v>
      </c>
      <c r="E78" s="30" t="s">
        <v>172</v>
      </c>
      <c r="F78" s="30" t="s">
        <v>33</v>
      </c>
      <c r="G78" s="31">
        <v>1</v>
      </c>
      <c r="H78" s="32" t="s">
        <v>42</v>
      </c>
      <c r="I78" s="32" t="s">
        <v>167</v>
      </c>
      <c r="J78" s="35">
        <v>1</v>
      </c>
      <c r="K78" s="35">
        <v>640</v>
      </c>
      <c r="L78" s="16">
        <v>2560</v>
      </c>
      <c r="M78" s="37"/>
      <c r="N78" s="37"/>
    </row>
    <row r="79" ht="25" customHeight="1" spans="1:14">
      <c r="A79" s="29"/>
      <c r="B79" s="29"/>
      <c r="C79" s="29"/>
      <c r="D79" s="30"/>
      <c r="E79" s="30"/>
      <c r="F79" s="30"/>
      <c r="G79" s="31"/>
      <c r="H79" s="32" t="s">
        <v>62</v>
      </c>
      <c r="I79" s="32" t="s">
        <v>167</v>
      </c>
      <c r="J79" s="35">
        <v>6</v>
      </c>
      <c r="K79" s="35">
        <v>1920</v>
      </c>
      <c r="L79" s="16"/>
      <c r="M79" s="37"/>
      <c r="N79" s="37"/>
    </row>
    <row r="80" ht="25" customHeight="1" spans="1:14">
      <c r="A80" s="29">
        <f>COUNTA($A$4:A79)</f>
        <v>50</v>
      </c>
      <c r="B80" s="29" t="s">
        <v>165</v>
      </c>
      <c r="C80" s="29" t="s">
        <v>166</v>
      </c>
      <c r="D80" s="30" t="s">
        <v>167</v>
      </c>
      <c r="E80" s="30" t="s">
        <v>173</v>
      </c>
      <c r="F80" s="30" t="s">
        <v>33</v>
      </c>
      <c r="G80" s="31">
        <v>4</v>
      </c>
      <c r="H80" s="32" t="s">
        <v>42</v>
      </c>
      <c r="I80" s="32" t="s">
        <v>174</v>
      </c>
      <c r="J80" s="35">
        <v>18</v>
      </c>
      <c r="K80" s="35">
        <v>11520</v>
      </c>
      <c r="L80" s="16">
        <v>5000</v>
      </c>
      <c r="M80" s="37"/>
      <c r="N80" s="37"/>
    </row>
    <row r="81" ht="25" customHeight="1" spans="1:14">
      <c r="A81" s="29">
        <f>COUNTA($A$4:A80)</f>
        <v>51</v>
      </c>
      <c r="B81" s="29" t="s">
        <v>165</v>
      </c>
      <c r="C81" s="29" t="s">
        <v>166</v>
      </c>
      <c r="D81" s="30" t="s">
        <v>167</v>
      </c>
      <c r="E81" s="30" t="s">
        <v>175</v>
      </c>
      <c r="F81" s="30" t="s">
        <v>45</v>
      </c>
      <c r="G81" s="31">
        <v>3</v>
      </c>
      <c r="H81" s="32" t="s">
        <v>42</v>
      </c>
      <c r="I81" s="32" t="s">
        <v>174</v>
      </c>
      <c r="J81" s="35">
        <v>10</v>
      </c>
      <c r="K81" s="35">
        <v>4800</v>
      </c>
      <c r="L81" s="38">
        <v>4040</v>
      </c>
      <c r="M81" s="39" t="s">
        <v>176</v>
      </c>
      <c r="N81" s="37"/>
    </row>
    <row r="82" ht="25" customHeight="1" spans="1:14">
      <c r="A82" s="29">
        <f>COUNTA($A$4:A81)</f>
        <v>52</v>
      </c>
      <c r="B82" s="29" t="s">
        <v>165</v>
      </c>
      <c r="C82" s="29" t="s">
        <v>166</v>
      </c>
      <c r="D82" s="30" t="s">
        <v>167</v>
      </c>
      <c r="E82" s="30" t="s">
        <v>177</v>
      </c>
      <c r="F82" s="30" t="s">
        <v>45</v>
      </c>
      <c r="G82" s="31">
        <v>2</v>
      </c>
      <c r="H82" s="32" t="s">
        <v>62</v>
      </c>
      <c r="I82" s="32" t="s">
        <v>167</v>
      </c>
      <c r="J82" s="35">
        <v>2.5</v>
      </c>
      <c r="K82" s="35">
        <v>600</v>
      </c>
      <c r="L82" s="16">
        <v>3000</v>
      </c>
      <c r="M82" s="37"/>
      <c r="N82" s="37"/>
    </row>
    <row r="83" ht="25" customHeight="1" spans="1:14">
      <c r="A83" s="29"/>
      <c r="B83" s="29"/>
      <c r="C83" s="29"/>
      <c r="D83" s="30"/>
      <c r="E83" s="30"/>
      <c r="F83" s="30"/>
      <c r="G83" s="31"/>
      <c r="H83" s="32" t="s">
        <v>42</v>
      </c>
      <c r="I83" s="32" t="s">
        <v>167</v>
      </c>
      <c r="J83" s="35">
        <v>5</v>
      </c>
      <c r="K83" s="35">
        <v>2400</v>
      </c>
      <c r="L83" s="16"/>
      <c r="M83" s="37"/>
      <c r="N83" s="37"/>
    </row>
    <row r="84" ht="25" customHeight="1" spans="1:14">
      <c r="A84" s="29">
        <f>COUNTA($A$4:A83)</f>
        <v>53</v>
      </c>
      <c r="B84" s="29" t="s">
        <v>165</v>
      </c>
      <c r="C84" s="29" t="s">
        <v>166</v>
      </c>
      <c r="D84" s="30" t="s">
        <v>174</v>
      </c>
      <c r="E84" s="30" t="s">
        <v>178</v>
      </c>
      <c r="F84" s="30" t="s">
        <v>45</v>
      </c>
      <c r="G84" s="31">
        <v>4</v>
      </c>
      <c r="H84" s="32" t="s">
        <v>169</v>
      </c>
      <c r="I84" s="32" t="s">
        <v>174</v>
      </c>
      <c r="J84" s="35">
        <v>6</v>
      </c>
      <c r="K84" s="35">
        <v>2880</v>
      </c>
      <c r="L84" s="16">
        <v>2880</v>
      </c>
      <c r="M84" s="37"/>
      <c r="N84" s="37"/>
    </row>
    <row r="85" ht="25" customHeight="1" spans="1:14">
      <c r="A85" s="29">
        <f>COUNTA($A$4:A84)</f>
        <v>54</v>
      </c>
      <c r="B85" s="29" t="s">
        <v>165</v>
      </c>
      <c r="C85" s="29" t="s">
        <v>166</v>
      </c>
      <c r="D85" s="30" t="s">
        <v>174</v>
      </c>
      <c r="E85" s="30" t="s">
        <v>179</v>
      </c>
      <c r="F85" s="30" t="s">
        <v>41</v>
      </c>
      <c r="G85" s="31">
        <v>6</v>
      </c>
      <c r="H85" s="32" t="s">
        <v>169</v>
      </c>
      <c r="I85" s="32" t="s">
        <v>174</v>
      </c>
      <c r="J85" s="35">
        <v>6</v>
      </c>
      <c r="K85" s="35">
        <v>3840</v>
      </c>
      <c r="L85" s="35">
        <v>3840</v>
      </c>
      <c r="M85" s="37"/>
      <c r="N85" s="37"/>
    </row>
    <row r="86" ht="25" customHeight="1" spans="1:14">
      <c r="A86" s="29">
        <f>COUNTA($A$4:A85)</f>
        <v>55</v>
      </c>
      <c r="B86" s="29" t="s">
        <v>165</v>
      </c>
      <c r="C86" s="29" t="s">
        <v>166</v>
      </c>
      <c r="D86" s="30" t="s">
        <v>174</v>
      </c>
      <c r="E86" s="30" t="s">
        <v>180</v>
      </c>
      <c r="F86" s="30" t="s">
        <v>83</v>
      </c>
      <c r="G86" s="31">
        <v>5</v>
      </c>
      <c r="H86" s="32" t="s">
        <v>62</v>
      </c>
      <c r="I86" s="32" t="s">
        <v>174</v>
      </c>
      <c r="J86" s="35">
        <v>2</v>
      </c>
      <c r="K86" s="35">
        <v>640</v>
      </c>
      <c r="L86" s="35">
        <v>640</v>
      </c>
      <c r="M86" s="39" t="s">
        <v>181</v>
      </c>
      <c r="N86" s="37"/>
    </row>
    <row r="87" ht="25" customHeight="1" spans="1:14">
      <c r="A87" s="29">
        <f>COUNTA($A$4:A86)</f>
        <v>56</v>
      </c>
      <c r="B87" s="29" t="s">
        <v>165</v>
      </c>
      <c r="C87" s="29" t="s">
        <v>166</v>
      </c>
      <c r="D87" s="30" t="s">
        <v>182</v>
      </c>
      <c r="E87" s="30" t="s">
        <v>183</v>
      </c>
      <c r="F87" s="30" t="s">
        <v>33</v>
      </c>
      <c r="G87" s="31">
        <v>1</v>
      </c>
      <c r="H87" s="32" t="s">
        <v>169</v>
      </c>
      <c r="I87" s="30" t="s">
        <v>182</v>
      </c>
      <c r="J87" s="35">
        <v>1</v>
      </c>
      <c r="K87" s="35">
        <v>640</v>
      </c>
      <c r="L87" s="35">
        <v>640</v>
      </c>
      <c r="M87" s="37"/>
      <c r="N87" s="37"/>
    </row>
    <row r="88" ht="25" customHeight="1" spans="1:14">
      <c r="A88" s="29">
        <f>COUNTA($A$4:A87)</f>
        <v>57</v>
      </c>
      <c r="B88" s="29" t="s">
        <v>165</v>
      </c>
      <c r="C88" s="29" t="s">
        <v>166</v>
      </c>
      <c r="D88" s="30" t="s">
        <v>182</v>
      </c>
      <c r="E88" s="30" t="s">
        <v>184</v>
      </c>
      <c r="F88" s="30" t="s">
        <v>41</v>
      </c>
      <c r="G88" s="31">
        <v>3</v>
      </c>
      <c r="H88" s="32" t="s">
        <v>62</v>
      </c>
      <c r="I88" s="30" t="s">
        <v>182</v>
      </c>
      <c r="J88" s="35">
        <v>2</v>
      </c>
      <c r="K88" s="35">
        <v>640</v>
      </c>
      <c r="L88" s="35">
        <v>640</v>
      </c>
      <c r="M88" s="37"/>
      <c r="N88" s="37"/>
    </row>
    <row r="89" ht="25" customHeight="1" spans="1:14">
      <c r="A89" s="29">
        <f>COUNTA($A$4:A88)</f>
        <v>58</v>
      </c>
      <c r="B89" s="29" t="s">
        <v>165</v>
      </c>
      <c r="C89" s="29" t="s">
        <v>166</v>
      </c>
      <c r="D89" s="30" t="s">
        <v>170</v>
      </c>
      <c r="E89" s="30" t="s">
        <v>185</v>
      </c>
      <c r="F89" s="30" t="s">
        <v>33</v>
      </c>
      <c r="G89" s="31">
        <v>4</v>
      </c>
      <c r="H89" s="32" t="s">
        <v>169</v>
      </c>
      <c r="I89" s="30" t="s">
        <v>170</v>
      </c>
      <c r="J89" s="35">
        <v>2</v>
      </c>
      <c r="K89" s="35">
        <v>1280</v>
      </c>
      <c r="L89" s="16">
        <v>1600</v>
      </c>
      <c r="M89" s="37"/>
      <c r="N89" s="37"/>
    </row>
    <row r="90" ht="25" customHeight="1" spans="1:14">
      <c r="A90" s="29"/>
      <c r="B90" s="29"/>
      <c r="C90" s="29"/>
      <c r="D90" s="30"/>
      <c r="E90" s="30"/>
      <c r="F90" s="30"/>
      <c r="G90" s="31"/>
      <c r="H90" s="32" t="s">
        <v>62</v>
      </c>
      <c r="I90" s="30" t="s">
        <v>170</v>
      </c>
      <c r="J90" s="35">
        <v>1</v>
      </c>
      <c r="K90" s="35">
        <v>320</v>
      </c>
      <c r="L90" s="16"/>
      <c r="M90" s="37"/>
      <c r="N90" s="37"/>
    </row>
    <row r="91" ht="25" customHeight="1" spans="1:14">
      <c r="A91" s="29">
        <f>COUNTA($A$4:A90)</f>
        <v>59</v>
      </c>
      <c r="B91" s="29" t="s">
        <v>165</v>
      </c>
      <c r="C91" s="29" t="s">
        <v>166</v>
      </c>
      <c r="D91" s="30" t="s">
        <v>170</v>
      </c>
      <c r="E91" s="30" t="s">
        <v>186</v>
      </c>
      <c r="F91" s="30" t="s">
        <v>83</v>
      </c>
      <c r="G91" s="31">
        <v>5</v>
      </c>
      <c r="H91" s="32" t="s">
        <v>62</v>
      </c>
      <c r="I91" s="30" t="s">
        <v>170</v>
      </c>
      <c r="J91" s="35">
        <v>4</v>
      </c>
      <c r="K91" s="35">
        <v>1280</v>
      </c>
      <c r="L91" s="35">
        <v>1280</v>
      </c>
      <c r="M91" s="37"/>
      <c r="N91" s="37"/>
    </row>
    <row r="92" ht="25" customHeight="1" spans="1:14">
      <c r="A92" s="29">
        <f>COUNTA($A$4:A91)</f>
        <v>60</v>
      </c>
      <c r="B92" s="29" t="s">
        <v>165</v>
      </c>
      <c r="C92" s="29" t="s">
        <v>166</v>
      </c>
      <c r="D92" s="30" t="s">
        <v>170</v>
      </c>
      <c r="E92" s="30" t="s">
        <v>187</v>
      </c>
      <c r="F92" s="30" t="s">
        <v>33</v>
      </c>
      <c r="G92" s="31">
        <v>4</v>
      </c>
      <c r="H92" s="32" t="s">
        <v>169</v>
      </c>
      <c r="I92" s="30" t="s">
        <v>170</v>
      </c>
      <c r="J92" s="35">
        <v>5.6</v>
      </c>
      <c r="K92" s="35">
        <v>3584</v>
      </c>
      <c r="L92" s="16">
        <v>5000</v>
      </c>
      <c r="M92" s="37"/>
      <c r="N92" s="37"/>
    </row>
    <row r="93" ht="25" customHeight="1" spans="1:14">
      <c r="A93" s="29"/>
      <c r="B93" s="29"/>
      <c r="C93" s="29"/>
      <c r="D93" s="30"/>
      <c r="E93" s="30"/>
      <c r="F93" s="30"/>
      <c r="G93" s="31"/>
      <c r="H93" s="32" t="s">
        <v>62</v>
      </c>
      <c r="I93" s="30" t="s">
        <v>170</v>
      </c>
      <c r="J93" s="35">
        <v>8</v>
      </c>
      <c r="K93" s="35">
        <v>2560</v>
      </c>
      <c r="L93" s="16"/>
      <c r="M93" s="37"/>
      <c r="N93" s="37"/>
    </row>
    <row r="94" ht="25" customHeight="1" spans="1:14">
      <c r="A94" s="29">
        <f>COUNTA($A$4:A93)</f>
        <v>61</v>
      </c>
      <c r="B94" s="29" t="s">
        <v>165</v>
      </c>
      <c r="C94" s="29" t="s">
        <v>166</v>
      </c>
      <c r="D94" s="30" t="s">
        <v>170</v>
      </c>
      <c r="E94" s="30" t="s">
        <v>188</v>
      </c>
      <c r="F94" s="30" t="s">
        <v>33</v>
      </c>
      <c r="G94" s="31">
        <v>2</v>
      </c>
      <c r="H94" s="32" t="s">
        <v>62</v>
      </c>
      <c r="I94" s="30" t="s">
        <v>170</v>
      </c>
      <c r="J94" s="35">
        <v>2</v>
      </c>
      <c r="K94" s="35">
        <v>640</v>
      </c>
      <c r="L94" s="16">
        <v>880</v>
      </c>
      <c r="M94" s="37"/>
      <c r="N94" s="37"/>
    </row>
    <row r="95" ht="25" customHeight="1" spans="1:14">
      <c r="A95" s="29"/>
      <c r="B95" s="29"/>
      <c r="C95" s="29"/>
      <c r="D95" s="30"/>
      <c r="E95" s="30"/>
      <c r="F95" s="30"/>
      <c r="G95" s="31"/>
      <c r="H95" s="32" t="s">
        <v>23</v>
      </c>
      <c r="I95" s="30" t="s">
        <v>170</v>
      </c>
      <c r="J95" s="35">
        <v>20</v>
      </c>
      <c r="K95" s="35">
        <v>240</v>
      </c>
      <c r="L95" s="16"/>
      <c r="M95" s="37"/>
      <c r="N95" s="37"/>
    </row>
    <row r="96" ht="25" customHeight="1" spans="1:14">
      <c r="A96" s="29">
        <f>COUNTA($A$4:A95)</f>
        <v>62</v>
      </c>
      <c r="B96" s="29" t="s">
        <v>165</v>
      </c>
      <c r="C96" s="29" t="s">
        <v>166</v>
      </c>
      <c r="D96" s="30" t="s">
        <v>171</v>
      </c>
      <c r="E96" s="30" t="s">
        <v>189</v>
      </c>
      <c r="F96" s="30" t="s">
        <v>41</v>
      </c>
      <c r="G96" s="31">
        <v>2</v>
      </c>
      <c r="H96" s="32" t="s">
        <v>62</v>
      </c>
      <c r="I96" s="30" t="s">
        <v>171</v>
      </c>
      <c r="J96" s="35">
        <v>1</v>
      </c>
      <c r="K96" s="35">
        <v>320</v>
      </c>
      <c r="L96" s="16">
        <v>2240</v>
      </c>
      <c r="M96" s="37"/>
      <c r="N96" s="37"/>
    </row>
    <row r="97" ht="25" customHeight="1" spans="1:14">
      <c r="A97" s="29"/>
      <c r="B97" s="29"/>
      <c r="C97" s="29"/>
      <c r="D97" s="30"/>
      <c r="E97" s="30"/>
      <c r="F97" s="30"/>
      <c r="G97" s="31"/>
      <c r="H97" s="32" t="s">
        <v>42</v>
      </c>
      <c r="I97" s="30" t="s">
        <v>171</v>
      </c>
      <c r="J97" s="35">
        <v>3</v>
      </c>
      <c r="K97" s="35">
        <v>1920</v>
      </c>
      <c r="L97" s="16"/>
      <c r="M97" s="37"/>
      <c r="N97" s="37"/>
    </row>
    <row r="98" ht="25" customHeight="1" spans="1:14">
      <c r="A98" s="29">
        <f>COUNTA($A$4:A97)</f>
        <v>63</v>
      </c>
      <c r="B98" s="29" t="s">
        <v>165</v>
      </c>
      <c r="C98" s="29" t="s">
        <v>166</v>
      </c>
      <c r="D98" s="30" t="s">
        <v>190</v>
      </c>
      <c r="E98" s="30" t="s">
        <v>191</v>
      </c>
      <c r="F98" s="30" t="s">
        <v>96</v>
      </c>
      <c r="G98" s="31">
        <v>1</v>
      </c>
      <c r="H98" s="32" t="s">
        <v>23</v>
      </c>
      <c r="I98" s="30" t="s">
        <v>190</v>
      </c>
      <c r="J98" s="35">
        <v>20</v>
      </c>
      <c r="K98" s="35">
        <v>240</v>
      </c>
      <c r="L98" s="35">
        <v>240</v>
      </c>
      <c r="M98" s="37"/>
      <c r="N98" s="37"/>
    </row>
    <row r="99" ht="25" customHeight="1" spans="1:14">
      <c r="A99" s="29">
        <f>COUNTA($A$4:A98)</f>
        <v>64</v>
      </c>
      <c r="B99" s="29" t="s">
        <v>165</v>
      </c>
      <c r="C99" s="29" t="s">
        <v>166</v>
      </c>
      <c r="D99" s="30" t="s">
        <v>192</v>
      </c>
      <c r="E99" s="30" t="s">
        <v>193</v>
      </c>
      <c r="F99" s="30" t="s">
        <v>22</v>
      </c>
      <c r="G99" s="31">
        <v>4</v>
      </c>
      <c r="H99" s="32" t="s">
        <v>169</v>
      </c>
      <c r="I99" s="30" t="s">
        <v>170</v>
      </c>
      <c r="J99" s="35">
        <v>4</v>
      </c>
      <c r="K99" s="35">
        <v>1920</v>
      </c>
      <c r="L99" s="16">
        <v>3840</v>
      </c>
      <c r="M99" s="37"/>
      <c r="N99" s="37"/>
    </row>
    <row r="100" ht="25" customHeight="1" spans="1:14">
      <c r="A100" s="29"/>
      <c r="B100" s="29"/>
      <c r="C100" s="29"/>
      <c r="D100" s="30"/>
      <c r="E100" s="30"/>
      <c r="F100" s="30"/>
      <c r="G100" s="31"/>
      <c r="H100" s="32" t="s">
        <v>42</v>
      </c>
      <c r="I100" s="30" t="s">
        <v>170</v>
      </c>
      <c r="J100" s="35">
        <v>4</v>
      </c>
      <c r="K100" s="35">
        <v>1920</v>
      </c>
      <c r="L100" s="16"/>
      <c r="M100" s="37"/>
      <c r="N100" s="37"/>
    </row>
    <row r="101" ht="25" customHeight="1" spans="1:14">
      <c r="A101" s="29">
        <f>COUNTA($A$4:A100)</f>
        <v>65</v>
      </c>
      <c r="B101" s="29" t="s">
        <v>165</v>
      </c>
      <c r="C101" s="29" t="s">
        <v>166</v>
      </c>
      <c r="D101" s="30" t="s">
        <v>194</v>
      </c>
      <c r="E101" s="30" t="s">
        <v>195</v>
      </c>
      <c r="F101" s="30" t="s">
        <v>22</v>
      </c>
      <c r="G101" s="31">
        <v>3</v>
      </c>
      <c r="H101" s="32" t="s">
        <v>62</v>
      </c>
      <c r="I101" s="30" t="s">
        <v>194</v>
      </c>
      <c r="J101" s="35">
        <v>3</v>
      </c>
      <c r="K101" s="35">
        <v>720</v>
      </c>
      <c r="L101" s="35">
        <v>720</v>
      </c>
      <c r="M101" s="16" t="s">
        <v>196</v>
      </c>
      <c r="N101" s="37"/>
    </row>
    <row r="102" ht="25" customHeight="1" spans="1:14">
      <c r="A102" s="29">
        <f>COUNTA($A$4:A101)</f>
        <v>66</v>
      </c>
      <c r="B102" s="29" t="s">
        <v>165</v>
      </c>
      <c r="C102" s="29" t="s">
        <v>166</v>
      </c>
      <c r="D102" s="30" t="s">
        <v>194</v>
      </c>
      <c r="E102" s="30" t="s">
        <v>197</v>
      </c>
      <c r="F102" s="30" t="s">
        <v>96</v>
      </c>
      <c r="G102" s="31">
        <v>3</v>
      </c>
      <c r="H102" s="32" t="s">
        <v>62</v>
      </c>
      <c r="I102" s="30" t="s">
        <v>194</v>
      </c>
      <c r="J102" s="35">
        <v>3</v>
      </c>
      <c r="K102" s="35">
        <v>960</v>
      </c>
      <c r="L102" s="35">
        <v>960</v>
      </c>
      <c r="M102" s="37"/>
      <c r="N102" s="37"/>
    </row>
    <row r="103" ht="25" customHeight="1" spans="1:14">
      <c r="A103" s="29">
        <f>COUNTA($A$4:A102)</f>
        <v>67</v>
      </c>
      <c r="B103" s="29" t="s">
        <v>165</v>
      </c>
      <c r="C103" s="29" t="s">
        <v>166</v>
      </c>
      <c r="D103" s="30" t="s">
        <v>198</v>
      </c>
      <c r="E103" s="30" t="s">
        <v>199</v>
      </c>
      <c r="F103" s="30" t="s">
        <v>33</v>
      </c>
      <c r="G103" s="31">
        <v>4</v>
      </c>
      <c r="H103" s="32" t="s">
        <v>62</v>
      </c>
      <c r="I103" s="30" t="s">
        <v>198</v>
      </c>
      <c r="J103" s="35">
        <v>1.5</v>
      </c>
      <c r="K103" s="35">
        <v>480</v>
      </c>
      <c r="L103" s="35">
        <v>480</v>
      </c>
      <c r="M103" s="37"/>
      <c r="N103" s="37"/>
    </row>
    <row r="104" ht="25" customHeight="1" spans="1:14">
      <c r="A104" s="29">
        <f>COUNTA($A$4:A103)</f>
        <v>68</v>
      </c>
      <c r="B104" s="29" t="s">
        <v>165</v>
      </c>
      <c r="C104" s="29" t="s">
        <v>200</v>
      </c>
      <c r="D104" s="29" t="s">
        <v>201</v>
      </c>
      <c r="E104" s="29" t="s">
        <v>202</v>
      </c>
      <c r="F104" s="29" t="s">
        <v>96</v>
      </c>
      <c r="G104" s="29">
        <v>1</v>
      </c>
      <c r="H104" s="29" t="s">
        <v>62</v>
      </c>
      <c r="I104" s="29" t="s">
        <v>201</v>
      </c>
      <c r="J104" s="29">
        <v>3</v>
      </c>
      <c r="K104" s="29">
        <v>960</v>
      </c>
      <c r="L104" s="16">
        <v>4160</v>
      </c>
      <c r="M104" s="37"/>
      <c r="N104" s="37"/>
    </row>
    <row r="105" ht="25" customHeight="1" spans="1:14">
      <c r="A105" s="29"/>
      <c r="B105" s="29"/>
      <c r="C105" s="29"/>
      <c r="D105" s="29"/>
      <c r="E105" s="29"/>
      <c r="F105" s="29"/>
      <c r="G105" s="29"/>
      <c r="H105" s="29" t="s">
        <v>42</v>
      </c>
      <c r="I105" s="29" t="s">
        <v>201</v>
      </c>
      <c r="J105" s="29">
        <v>5</v>
      </c>
      <c r="K105" s="29">
        <v>3200</v>
      </c>
      <c r="L105" s="16"/>
      <c r="M105" s="37"/>
      <c r="N105" s="37"/>
    </row>
    <row r="106" ht="25" customHeight="1" spans="1:14">
      <c r="A106" s="29">
        <f>COUNTA($A$4:A105)</f>
        <v>69</v>
      </c>
      <c r="B106" s="29" t="s">
        <v>165</v>
      </c>
      <c r="C106" s="29" t="s">
        <v>200</v>
      </c>
      <c r="D106" s="29" t="s">
        <v>201</v>
      </c>
      <c r="E106" s="29" t="s">
        <v>203</v>
      </c>
      <c r="F106" s="29" t="s">
        <v>41</v>
      </c>
      <c r="G106" s="29">
        <v>1</v>
      </c>
      <c r="H106" s="29" t="s">
        <v>113</v>
      </c>
      <c r="I106" s="29" t="s">
        <v>201</v>
      </c>
      <c r="J106" s="29">
        <v>0.8</v>
      </c>
      <c r="K106" s="29">
        <v>256</v>
      </c>
      <c r="L106" s="29">
        <v>256</v>
      </c>
      <c r="M106" s="40"/>
      <c r="N106" s="37"/>
    </row>
    <row r="107" ht="25" customHeight="1" spans="1:14">
      <c r="A107" s="29">
        <f>COUNTA($A$4:A106)</f>
        <v>70</v>
      </c>
      <c r="B107" s="29" t="s">
        <v>165</v>
      </c>
      <c r="C107" s="29" t="s">
        <v>200</v>
      </c>
      <c r="D107" s="29" t="s">
        <v>201</v>
      </c>
      <c r="E107" s="29" t="s">
        <v>204</v>
      </c>
      <c r="F107" s="29" t="s">
        <v>22</v>
      </c>
      <c r="G107" s="29">
        <v>1</v>
      </c>
      <c r="H107" s="29" t="s">
        <v>62</v>
      </c>
      <c r="I107" s="29" t="s">
        <v>201</v>
      </c>
      <c r="J107" s="29">
        <v>6.15</v>
      </c>
      <c r="K107" s="29">
        <v>1476</v>
      </c>
      <c r="L107" s="29">
        <v>1476</v>
      </c>
      <c r="M107" s="37"/>
      <c r="N107" s="37"/>
    </row>
    <row r="108" ht="25" customHeight="1" spans="1:14">
      <c r="A108" s="29">
        <f>COUNTA($A$4:A107)</f>
        <v>71</v>
      </c>
      <c r="B108" s="29" t="s">
        <v>165</v>
      </c>
      <c r="C108" s="29" t="s">
        <v>200</v>
      </c>
      <c r="D108" s="29" t="s">
        <v>201</v>
      </c>
      <c r="E108" s="29" t="s">
        <v>205</v>
      </c>
      <c r="F108" s="29" t="s">
        <v>96</v>
      </c>
      <c r="G108" s="29">
        <v>1</v>
      </c>
      <c r="H108" s="29" t="s">
        <v>62</v>
      </c>
      <c r="I108" s="29" t="s">
        <v>201</v>
      </c>
      <c r="J108" s="29">
        <v>2.7</v>
      </c>
      <c r="K108" s="29">
        <v>864</v>
      </c>
      <c r="L108" s="29">
        <v>864</v>
      </c>
      <c r="M108" s="37"/>
      <c r="N108" s="37"/>
    </row>
    <row r="109" ht="25" customHeight="1" spans="1:14">
      <c r="A109" s="29">
        <f>COUNTA($A$4:A108)</f>
        <v>72</v>
      </c>
      <c r="B109" s="29" t="s">
        <v>165</v>
      </c>
      <c r="C109" s="29" t="s">
        <v>200</v>
      </c>
      <c r="D109" s="29" t="s">
        <v>201</v>
      </c>
      <c r="E109" s="29" t="s">
        <v>206</v>
      </c>
      <c r="F109" s="29" t="s">
        <v>33</v>
      </c>
      <c r="G109" s="29">
        <v>2</v>
      </c>
      <c r="H109" s="29" t="s">
        <v>207</v>
      </c>
      <c r="I109" s="29" t="s">
        <v>201</v>
      </c>
      <c r="J109" s="29">
        <v>3</v>
      </c>
      <c r="K109" s="29">
        <v>1200</v>
      </c>
      <c r="L109" s="29">
        <v>1200</v>
      </c>
      <c r="M109" s="37"/>
      <c r="N109" s="37"/>
    </row>
    <row r="110" ht="25" customHeight="1" spans="1:14">
      <c r="A110" s="29">
        <f>COUNTA($A$4:A109)</f>
        <v>73</v>
      </c>
      <c r="B110" s="29" t="s">
        <v>165</v>
      </c>
      <c r="C110" s="29" t="s">
        <v>200</v>
      </c>
      <c r="D110" s="29" t="s">
        <v>201</v>
      </c>
      <c r="E110" s="29" t="s">
        <v>208</v>
      </c>
      <c r="F110" s="29" t="s">
        <v>28</v>
      </c>
      <c r="G110" s="29">
        <v>4</v>
      </c>
      <c r="H110" s="29" t="s">
        <v>62</v>
      </c>
      <c r="I110" s="29" t="s">
        <v>201</v>
      </c>
      <c r="J110" s="29">
        <v>9</v>
      </c>
      <c r="K110" s="29">
        <v>2880</v>
      </c>
      <c r="L110" s="16">
        <v>3840</v>
      </c>
      <c r="M110" s="37"/>
      <c r="N110" s="37"/>
    </row>
    <row r="111" ht="25" customHeight="1" spans="1:14">
      <c r="A111" s="29"/>
      <c r="B111" s="29"/>
      <c r="C111" s="29"/>
      <c r="D111" s="29"/>
      <c r="E111" s="29"/>
      <c r="F111" s="29"/>
      <c r="G111" s="29"/>
      <c r="H111" s="29" t="s">
        <v>169</v>
      </c>
      <c r="I111" s="29" t="s">
        <v>201</v>
      </c>
      <c r="J111" s="29">
        <v>1.5</v>
      </c>
      <c r="K111" s="29">
        <v>960</v>
      </c>
      <c r="L111" s="16"/>
      <c r="M111" s="37"/>
      <c r="N111" s="37"/>
    </row>
    <row r="112" ht="25" customHeight="1" spans="1:14">
      <c r="A112" s="29">
        <f>COUNTA($A$4:A111)</f>
        <v>74</v>
      </c>
      <c r="B112" s="29" t="s">
        <v>165</v>
      </c>
      <c r="C112" s="29" t="s">
        <v>200</v>
      </c>
      <c r="D112" s="29" t="s">
        <v>209</v>
      </c>
      <c r="E112" s="29" t="s">
        <v>210</v>
      </c>
      <c r="F112" s="29" t="s">
        <v>45</v>
      </c>
      <c r="G112" s="29">
        <v>6</v>
      </c>
      <c r="H112" s="29" t="s">
        <v>62</v>
      </c>
      <c r="I112" s="29" t="s">
        <v>209</v>
      </c>
      <c r="J112" s="29">
        <v>2.5</v>
      </c>
      <c r="K112" s="29">
        <v>600</v>
      </c>
      <c r="L112" s="16">
        <v>1464</v>
      </c>
      <c r="M112" s="37"/>
      <c r="N112" s="37"/>
    </row>
    <row r="113" ht="25" customHeight="1" spans="1:14">
      <c r="A113" s="29"/>
      <c r="B113" s="29"/>
      <c r="C113" s="29"/>
      <c r="D113" s="29"/>
      <c r="E113" s="29"/>
      <c r="F113" s="29"/>
      <c r="G113" s="29"/>
      <c r="H113" s="29" t="s">
        <v>42</v>
      </c>
      <c r="I113" s="29" t="s">
        <v>209</v>
      </c>
      <c r="J113" s="29">
        <v>1.8</v>
      </c>
      <c r="K113" s="29">
        <v>864</v>
      </c>
      <c r="L113" s="16"/>
      <c r="M113" s="37"/>
      <c r="N113" s="37"/>
    </row>
    <row r="114" ht="25" customHeight="1" spans="1:14">
      <c r="A114" s="29">
        <f>COUNTA($A$4:A113)</f>
        <v>75</v>
      </c>
      <c r="B114" s="29" t="s">
        <v>165</v>
      </c>
      <c r="C114" s="29" t="s">
        <v>200</v>
      </c>
      <c r="D114" s="29" t="s">
        <v>211</v>
      </c>
      <c r="E114" s="29" t="s">
        <v>212</v>
      </c>
      <c r="F114" s="29" t="s">
        <v>22</v>
      </c>
      <c r="G114" s="29">
        <v>3</v>
      </c>
      <c r="H114" s="29" t="s">
        <v>34</v>
      </c>
      <c r="I114" s="29" t="s">
        <v>211</v>
      </c>
      <c r="J114" s="29">
        <v>1.5</v>
      </c>
      <c r="K114" s="29">
        <v>360</v>
      </c>
      <c r="L114" s="16">
        <v>2730</v>
      </c>
      <c r="M114" s="41" t="s">
        <v>213</v>
      </c>
      <c r="N114" s="37"/>
    </row>
    <row r="115" ht="25" customHeight="1" spans="1:14">
      <c r="A115" s="29"/>
      <c r="B115" s="29"/>
      <c r="C115" s="29"/>
      <c r="D115" s="29"/>
      <c r="E115" s="29"/>
      <c r="F115" s="29"/>
      <c r="G115" s="29"/>
      <c r="H115" s="29" t="s">
        <v>62</v>
      </c>
      <c r="I115" s="29" t="s">
        <v>211</v>
      </c>
      <c r="J115" s="29">
        <v>3</v>
      </c>
      <c r="K115" s="29">
        <v>720</v>
      </c>
      <c r="L115" s="16"/>
      <c r="M115" s="41"/>
      <c r="N115" s="37"/>
    </row>
    <row r="116" ht="25" customHeight="1" spans="1:14">
      <c r="A116" s="29"/>
      <c r="B116" s="29"/>
      <c r="C116" s="29"/>
      <c r="D116" s="29"/>
      <c r="E116" s="29"/>
      <c r="F116" s="29"/>
      <c r="G116" s="29"/>
      <c r="H116" s="32" t="s">
        <v>214</v>
      </c>
      <c r="I116" s="29" t="s">
        <v>211</v>
      </c>
      <c r="J116" s="35">
        <v>11</v>
      </c>
      <c r="K116" s="35">
        <v>1650</v>
      </c>
      <c r="L116" s="16"/>
      <c r="M116" s="41"/>
      <c r="N116" s="37"/>
    </row>
    <row r="117" ht="25" customHeight="1" spans="1:14">
      <c r="A117" s="29">
        <f>COUNTA($A$4:A116)</f>
        <v>76</v>
      </c>
      <c r="B117" s="29" t="s">
        <v>165</v>
      </c>
      <c r="C117" s="29" t="s">
        <v>215</v>
      </c>
      <c r="D117" s="29" t="s">
        <v>190</v>
      </c>
      <c r="E117" s="29" t="s">
        <v>216</v>
      </c>
      <c r="F117" s="29" t="s">
        <v>217</v>
      </c>
      <c r="G117" s="29">
        <v>4</v>
      </c>
      <c r="H117" s="29" t="s">
        <v>62</v>
      </c>
      <c r="I117" s="29" t="s">
        <v>190</v>
      </c>
      <c r="J117" s="29">
        <v>1.5</v>
      </c>
      <c r="K117" s="29">
        <v>360</v>
      </c>
      <c r="L117" s="16">
        <v>360</v>
      </c>
      <c r="M117" s="37"/>
      <c r="N117" s="37"/>
    </row>
    <row r="118" ht="25" customHeight="1" spans="1:14">
      <c r="A118" s="29">
        <f>COUNTA($A$4:A117)</f>
        <v>77</v>
      </c>
      <c r="B118" s="29" t="s">
        <v>165</v>
      </c>
      <c r="C118" s="29" t="s">
        <v>215</v>
      </c>
      <c r="D118" s="29" t="s">
        <v>218</v>
      </c>
      <c r="E118" s="29" t="s">
        <v>219</v>
      </c>
      <c r="F118" s="29" t="s">
        <v>217</v>
      </c>
      <c r="G118" s="29">
        <v>4</v>
      </c>
      <c r="H118" s="29" t="s">
        <v>77</v>
      </c>
      <c r="I118" s="29" t="s">
        <v>218</v>
      </c>
      <c r="J118" s="29">
        <v>1</v>
      </c>
      <c r="K118" s="29">
        <v>300</v>
      </c>
      <c r="L118" s="16">
        <v>300</v>
      </c>
      <c r="M118" s="37"/>
      <c r="N118" s="37"/>
    </row>
    <row r="119" ht="25" customHeight="1" spans="1:14">
      <c r="A119" s="29">
        <f>COUNTA($A$4:A118)</f>
        <v>78</v>
      </c>
      <c r="B119" s="29" t="s">
        <v>165</v>
      </c>
      <c r="C119" s="29" t="s">
        <v>220</v>
      </c>
      <c r="D119" s="29" t="s">
        <v>221</v>
      </c>
      <c r="E119" s="29" t="s">
        <v>222</v>
      </c>
      <c r="F119" s="29" t="s">
        <v>33</v>
      </c>
      <c r="G119" s="29">
        <v>2</v>
      </c>
      <c r="H119" s="29" t="s">
        <v>62</v>
      </c>
      <c r="I119" s="29" t="s">
        <v>221</v>
      </c>
      <c r="J119" s="29">
        <v>1</v>
      </c>
      <c r="K119" s="29">
        <v>320</v>
      </c>
      <c r="L119" s="38">
        <v>2904</v>
      </c>
      <c r="M119" s="37"/>
      <c r="N119" s="37"/>
    </row>
    <row r="120" ht="25" customHeight="1" spans="1:14">
      <c r="A120" s="29"/>
      <c r="B120" s="29"/>
      <c r="C120" s="29"/>
      <c r="D120" s="29"/>
      <c r="E120" s="29"/>
      <c r="F120" s="29"/>
      <c r="G120" s="29"/>
      <c r="H120" s="29" t="s">
        <v>223</v>
      </c>
      <c r="I120" s="29" t="s">
        <v>221</v>
      </c>
      <c r="J120" s="29">
        <v>3.5</v>
      </c>
      <c r="K120" s="42">
        <v>1680</v>
      </c>
      <c r="L120" s="38"/>
      <c r="M120" s="37"/>
      <c r="N120" s="37"/>
    </row>
    <row r="121" ht="25" customHeight="1" spans="1:14">
      <c r="A121" s="29"/>
      <c r="B121" s="29"/>
      <c r="C121" s="29"/>
      <c r="D121" s="29"/>
      <c r="E121" s="29"/>
      <c r="F121" s="29"/>
      <c r="G121" s="29"/>
      <c r="H121" s="29" t="s">
        <v>34</v>
      </c>
      <c r="I121" s="29" t="s">
        <v>221</v>
      </c>
      <c r="J121" s="29">
        <v>2</v>
      </c>
      <c r="K121" s="42">
        <v>640</v>
      </c>
      <c r="L121" s="38"/>
      <c r="M121" s="37"/>
      <c r="N121" s="37"/>
    </row>
    <row r="122" ht="25" customHeight="1" spans="1:14">
      <c r="A122" s="29"/>
      <c r="B122" s="29"/>
      <c r="C122" s="29"/>
      <c r="D122" s="29"/>
      <c r="E122" s="29"/>
      <c r="F122" s="29"/>
      <c r="G122" s="29"/>
      <c r="H122" s="29" t="s">
        <v>23</v>
      </c>
      <c r="I122" s="29" t="s">
        <v>221</v>
      </c>
      <c r="J122" s="29">
        <v>22</v>
      </c>
      <c r="K122" s="29">
        <v>264</v>
      </c>
      <c r="L122" s="38"/>
      <c r="M122" s="37"/>
      <c r="N122" s="37"/>
    </row>
    <row r="123" ht="25" customHeight="1" spans="1:14">
      <c r="A123" s="29">
        <f>COUNTA($A$4:A122)</f>
        <v>79</v>
      </c>
      <c r="B123" s="29" t="s">
        <v>165</v>
      </c>
      <c r="C123" s="29" t="s">
        <v>220</v>
      </c>
      <c r="D123" s="29" t="s">
        <v>221</v>
      </c>
      <c r="E123" s="29" t="s">
        <v>224</v>
      </c>
      <c r="F123" s="29" t="s">
        <v>45</v>
      </c>
      <c r="G123" s="29">
        <v>1</v>
      </c>
      <c r="H123" s="29" t="s">
        <v>119</v>
      </c>
      <c r="I123" s="29" t="s">
        <v>221</v>
      </c>
      <c r="J123" s="29">
        <v>2</v>
      </c>
      <c r="K123" s="29">
        <v>3000</v>
      </c>
      <c r="L123" s="16">
        <v>3000</v>
      </c>
      <c r="M123" s="41" t="s">
        <v>176</v>
      </c>
      <c r="N123" s="37"/>
    </row>
    <row r="124" ht="25" customHeight="1" spans="1:14">
      <c r="A124" s="29">
        <f>COUNTA($A$4:A123)</f>
        <v>80</v>
      </c>
      <c r="B124" s="29" t="s">
        <v>165</v>
      </c>
      <c r="C124" s="29" t="s">
        <v>220</v>
      </c>
      <c r="D124" s="29" t="s">
        <v>225</v>
      </c>
      <c r="E124" s="29" t="s">
        <v>226</v>
      </c>
      <c r="F124" s="29" t="s">
        <v>22</v>
      </c>
      <c r="G124" s="29">
        <v>6</v>
      </c>
      <c r="H124" s="29" t="s">
        <v>93</v>
      </c>
      <c r="I124" s="29" t="s">
        <v>225</v>
      </c>
      <c r="J124" s="29">
        <v>4</v>
      </c>
      <c r="K124" s="29">
        <v>1200</v>
      </c>
      <c r="L124" s="16">
        <v>3350</v>
      </c>
      <c r="M124" s="41" t="s">
        <v>227</v>
      </c>
      <c r="N124" s="37"/>
    </row>
    <row r="125" ht="25" customHeight="1" spans="1:14">
      <c r="A125" s="29"/>
      <c r="B125" s="29"/>
      <c r="C125" s="29"/>
      <c r="D125" s="29"/>
      <c r="E125" s="29"/>
      <c r="F125" s="29"/>
      <c r="G125" s="29"/>
      <c r="H125" s="29" t="s">
        <v>207</v>
      </c>
      <c r="I125" s="29" t="s">
        <v>225</v>
      </c>
      <c r="J125" s="29">
        <v>8</v>
      </c>
      <c r="K125" s="29">
        <v>2400</v>
      </c>
      <c r="L125" s="16"/>
      <c r="M125" s="41"/>
      <c r="N125" s="37"/>
    </row>
    <row r="126" ht="25" customHeight="1" spans="1:14">
      <c r="A126" s="29">
        <f>COUNTA($A$4:A125)</f>
        <v>81</v>
      </c>
      <c r="B126" s="29" t="s">
        <v>165</v>
      </c>
      <c r="C126" s="29" t="s">
        <v>166</v>
      </c>
      <c r="D126" s="30" t="s">
        <v>167</v>
      </c>
      <c r="E126" s="30" t="s">
        <v>228</v>
      </c>
      <c r="F126" s="30" t="s">
        <v>33</v>
      </c>
      <c r="G126" s="31">
        <v>3</v>
      </c>
      <c r="H126" s="32" t="s">
        <v>169</v>
      </c>
      <c r="I126" s="30" t="s">
        <v>167</v>
      </c>
      <c r="J126" s="35">
        <v>2</v>
      </c>
      <c r="K126" s="35">
        <v>1280</v>
      </c>
      <c r="L126" s="16">
        <v>3200</v>
      </c>
      <c r="M126" s="43" t="s">
        <v>229</v>
      </c>
      <c r="N126" s="37"/>
    </row>
    <row r="127" ht="25" customHeight="1" spans="1:14">
      <c r="A127" s="29"/>
      <c r="B127" s="29"/>
      <c r="C127" s="29"/>
      <c r="D127" s="30"/>
      <c r="E127" s="30"/>
      <c r="F127" s="30"/>
      <c r="G127" s="31"/>
      <c r="H127" s="32" t="s">
        <v>42</v>
      </c>
      <c r="I127" s="30" t="s">
        <v>167</v>
      </c>
      <c r="J127" s="35">
        <v>3</v>
      </c>
      <c r="K127" s="35">
        <v>1920</v>
      </c>
      <c r="L127" s="16"/>
      <c r="M127" s="43"/>
      <c r="N127" s="37"/>
    </row>
    <row r="128" ht="25" customHeight="1" spans="1:14">
      <c r="A128" s="29">
        <f>COUNTA($A$4:A127)</f>
        <v>82</v>
      </c>
      <c r="B128" s="29" t="s">
        <v>165</v>
      </c>
      <c r="C128" s="29" t="s">
        <v>166</v>
      </c>
      <c r="D128" s="30" t="s">
        <v>167</v>
      </c>
      <c r="E128" s="30" t="s">
        <v>230</v>
      </c>
      <c r="F128" s="30" t="s">
        <v>45</v>
      </c>
      <c r="G128" s="31">
        <v>2</v>
      </c>
      <c r="H128" s="32" t="s">
        <v>42</v>
      </c>
      <c r="I128" s="30" t="s">
        <v>167</v>
      </c>
      <c r="J128" s="35">
        <v>4.5</v>
      </c>
      <c r="K128" s="35">
        <v>2160</v>
      </c>
      <c r="L128" s="16">
        <v>4320</v>
      </c>
      <c r="M128" s="37"/>
      <c r="N128" s="37"/>
    </row>
    <row r="129" ht="25" customHeight="1" spans="1:14">
      <c r="A129" s="29"/>
      <c r="B129" s="29"/>
      <c r="C129" s="29"/>
      <c r="D129" s="30"/>
      <c r="E129" s="30"/>
      <c r="F129" s="30"/>
      <c r="G129" s="31"/>
      <c r="H129" s="32" t="s">
        <v>169</v>
      </c>
      <c r="I129" s="30" t="s">
        <v>167</v>
      </c>
      <c r="J129" s="35">
        <v>3.5</v>
      </c>
      <c r="K129" s="35">
        <v>1680</v>
      </c>
      <c r="L129" s="16"/>
      <c r="M129" s="37"/>
      <c r="N129" s="37"/>
    </row>
    <row r="130" ht="25" customHeight="1" spans="1:14">
      <c r="A130" s="29"/>
      <c r="B130" s="29"/>
      <c r="C130" s="29"/>
      <c r="D130" s="30"/>
      <c r="E130" s="30"/>
      <c r="F130" s="30"/>
      <c r="G130" s="31"/>
      <c r="H130" s="32" t="s">
        <v>62</v>
      </c>
      <c r="I130" s="30" t="s">
        <v>167</v>
      </c>
      <c r="J130" s="35">
        <v>2</v>
      </c>
      <c r="K130" s="35">
        <v>480</v>
      </c>
      <c r="L130" s="16"/>
      <c r="M130" s="37"/>
      <c r="N130" s="37"/>
    </row>
    <row r="131" ht="25" customHeight="1" spans="1:14">
      <c r="A131" s="29">
        <f>COUNTA($A$4:A130)</f>
        <v>83</v>
      </c>
      <c r="B131" s="29" t="s">
        <v>165</v>
      </c>
      <c r="C131" s="29" t="s">
        <v>166</v>
      </c>
      <c r="D131" s="30" t="s">
        <v>167</v>
      </c>
      <c r="E131" s="30" t="s">
        <v>231</v>
      </c>
      <c r="F131" s="30" t="s">
        <v>41</v>
      </c>
      <c r="G131" s="31">
        <v>3</v>
      </c>
      <c r="H131" s="32" t="s">
        <v>42</v>
      </c>
      <c r="I131" s="30" t="s">
        <v>167</v>
      </c>
      <c r="J131" s="35">
        <v>6</v>
      </c>
      <c r="K131" s="35">
        <v>3840</v>
      </c>
      <c r="L131" s="16">
        <v>3840</v>
      </c>
      <c r="M131" s="37"/>
      <c r="N131" s="37"/>
    </row>
    <row r="132" ht="25" customHeight="1" spans="1:14">
      <c r="A132" s="43">
        <f>COUNTA($A$4:A131)</f>
        <v>84</v>
      </c>
      <c r="B132" s="43" t="s">
        <v>232</v>
      </c>
      <c r="C132" s="28" t="s">
        <v>233</v>
      </c>
      <c r="D132" s="28" t="s">
        <v>234</v>
      </c>
      <c r="E132" s="28" t="s">
        <v>235</v>
      </c>
      <c r="F132" s="28" t="s">
        <v>33</v>
      </c>
      <c r="G132" s="28">
        <v>2</v>
      </c>
      <c r="H132" s="28" t="s">
        <v>236</v>
      </c>
      <c r="I132" s="28" t="s">
        <v>234</v>
      </c>
      <c r="J132" s="28">
        <v>1</v>
      </c>
      <c r="K132" s="28">
        <v>320</v>
      </c>
      <c r="L132" s="45">
        <v>560</v>
      </c>
      <c r="M132" s="46"/>
      <c r="N132" s="46"/>
    </row>
    <row r="133" ht="25" customHeight="1" spans="1:14">
      <c r="A133" s="43"/>
      <c r="B133" s="43"/>
      <c r="C133" s="28"/>
      <c r="D133" s="28"/>
      <c r="E133" s="28"/>
      <c r="F133" s="28"/>
      <c r="G133" s="28"/>
      <c r="H133" s="28" t="s">
        <v>29</v>
      </c>
      <c r="I133" s="28"/>
      <c r="J133" s="28">
        <v>0.5</v>
      </c>
      <c r="K133" s="28">
        <v>240</v>
      </c>
      <c r="L133" s="45"/>
      <c r="M133" s="46"/>
      <c r="N133" s="46"/>
    </row>
    <row r="134" ht="25" customHeight="1" spans="1:14">
      <c r="A134" s="43">
        <f>COUNTA($A$4:A133)</f>
        <v>85</v>
      </c>
      <c r="B134" s="43" t="s">
        <v>232</v>
      </c>
      <c r="C134" s="28" t="s">
        <v>233</v>
      </c>
      <c r="D134" s="28" t="s">
        <v>237</v>
      </c>
      <c r="E134" s="28" t="s">
        <v>238</v>
      </c>
      <c r="F134" s="28" t="s">
        <v>33</v>
      </c>
      <c r="G134" s="28">
        <v>3</v>
      </c>
      <c r="H134" s="28" t="s">
        <v>23</v>
      </c>
      <c r="I134" s="28" t="s">
        <v>237</v>
      </c>
      <c r="J134" s="28">
        <v>100</v>
      </c>
      <c r="K134" s="28">
        <v>1200</v>
      </c>
      <c r="L134" s="47">
        <v>1200</v>
      </c>
      <c r="M134" s="46"/>
      <c r="N134" s="46"/>
    </row>
    <row r="135" ht="25" customHeight="1" spans="1:14">
      <c r="A135" s="43">
        <f>COUNTA($A$4:A134)</f>
        <v>86</v>
      </c>
      <c r="B135" s="43" t="s">
        <v>232</v>
      </c>
      <c r="C135" s="28" t="s">
        <v>233</v>
      </c>
      <c r="D135" s="28" t="s">
        <v>237</v>
      </c>
      <c r="E135" s="28" t="s">
        <v>239</v>
      </c>
      <c r="F135" s="28" t="s">
        <v>133</v>
      </c>
      <c r="G135" s="28">
        <v>3</v>
      </c>
      <c r="H135" s="28" t="s">
        <v>23</v>
      </c>
      <c r="I135" s="28" t="s">
        <v>237</v>
      </c>
      <c r="J135" s="28">
        <v>30</v>
      </c>
      <c r="K135" s="28">
        <v>270</v>
      </c>
      <c r="L135" s="45">
        <v>1110</v>
      </c>
      <c r="M135" s="46"/>
      <c r="N135" s="46"/>
    </row>
    <row r="136" ht="25" customHeight="1" spans="1:14">
      <c r="A136" s="43"/>
      <c r="B136" s="43"/>
      <c r="C136" s="28"/>
      <c r="D136" s="28"/>
      <c r="E136" s="28"/>
      <c r="F136" s="28"/>
      <c r="G136" s="28"/>
      <c r="H136" s="28" t="s">
        <v>236</v>
      </c>
      <c r="I136" s="28"/>
      <c r="J136" s="28">
        <v>2</v>
      </c>
      <c r="K136" s="28">
        <v>480</v>
      </c>
      <c r="L136" s="45"/>
      <c r="M136" s="46"/>
      <c r="N136" s="46"/>
    </row>
    <row r="137" ht="25" customHeight="1" spans="1:14">
      <c r="A137" s="43"/>
      <c r="B137" s="43"/>
      <c r="C137" s="28"/>
      <c r="D137" s="28"/>
      <c r="E137" s="28"/>
      <c r="F137" s="28"/>
      <c r="G137" s="28"/>
      <c r="H137" s="28" t="s">
        <v>29</v>
      </c>
      <c r="I137" s="28"/>
      <c r="J137" s="28">
        <v>1</v>
      </c>
      <c r="K137" s="28">
        <v>360</v>
      </c>
      <c r="L137" s="45"/>
      <c r="M137" s="46"/>
      <c r="N137" s="46"/>
    </row>
    <row r="138" ht="25" customHeight="1" spans="1:14">
      <c r="A138" s="43">
        <f>COUNTA($A$4:A137)</f>
        <v>87</v>
      </c>
      <c r="B138" s="43" t="s">
        <v>232</v>
      </c>
      <c r="C138" s="28" t="s">
        <v>233</v>
      </c>
      <c r="D138" s="28" t="s">
        <v>240</v>
      </c>
      <c r="E138" s="28" t="s">
        <v>241</v>
      </c>
      <c r="F138" s="28" t="s">
        <v>83</v>
      </c>
      <c r="G138" s="28">
        <v>4</v>
      </c>
      <c r="H138" s="28" t="s">
        <v>236</v>
      </c>
      <c r="I138" s="28" t="s">
        <v>240</v>
      </c>
      <c r="J138" s="28">
        <v>1.2</v>
      </c>
      <c r="K138" s="28">
        <v>384</v>
      </c>
      <c r="L138" s="47">
        <v>384</v>
      </c>
      <c r="M138" s="16"/>
      <c r="N138" s="16"/>
    </row>
    <row r="139" ht="25" customHeight="1" spans="1:14">
      <c r="A139" s="43">
        <f>COUNTA($A$4:A138)</f>
        <v>88</v>
      </c>
      <c r="B139" s="43" t="s">
        <v>232</v>
      </c>
      <c r="C139" s="28" t="s">
        <v>233</v>
      </c>
      <c r="D139" s="28" t="s">
        <v>240</v>
      </c>
      <c r="E139" s="28" t="s">
        <v>242</v>
      </c>
      <c r="F139" s="28" t="s">
        <v>83</v>
      </c>
      <c r="G139" s="28">
        <v>3</v>
      </c>
      <c r="H139" s="28" t="s">
        <v>236</v>
      </c>
      <c r="I139" s="28" t="s">
        <v>240</v>
      </c>
      <c r="J139" s="28">
        <v>1</v>
      </c>
      <c r="K139" s="28">
        <v>320</v>
      </c>
      <c r="L139" s="47">
        <v>320</v>
      </c>
      <c r="M139" s="46"/>
      <c r="N139" s="46"/>
    </row>
    <row r="140" ht="25" customHeight="1" spans="1:14">
      <c r="A140" s="43">
        <f>COUNTA($A$4:A139)</f>
        <v>89</v>
      </c>
      <c r="B140" s="43" t="s">
        <v>232</v>
      </c>
      <c r="C140" s="28" t="s">
        <v>233</v>
      </c>
      <c r="D140" s="28" t="s">
        <v>240</v>
      </c>
      <c r="E140" s="28" t="s">
        <v>243</v>
      </c>
      <c r="F140" s="28" t="s">
        <v>96</v>
      </c>
      <c r="G140" s="28">
        <v>3</v>
      </c>
      <c r="H140" s="28" t="s">
        <v>236</v>
      </c>
      <c r="I140" s="28" t="s">
        <v>240</v>
      </c>
      <c r="J140" s="28">
        <v>3.5</v>
      </c>
      <c r="K140" s="28">
        <v>1120</v>
      </c>
      <c r="L140" s="45">
        <v>2464</v>
      </c>
      <c r="M140" s="46"/>
      <c r="N140" s="46"/>
    </row>
    <row r="141" ht="25" customHeight="1" spans="1:14">
      <c r="A141" s="43"/>
      <c r="B141" s="43"/>
      <c r="C141" s="28"/>
      <c r="D141" s="28"/>
      <c r="E141" s="28"/>
      <c r="F141" s="28"/>
      <c r="G141" s="28"/>
      <c r="H141" s="28" t="s">
        <v>29</v>
      </c>
      <c r="I141" s="28"/>
      <c r="J141" s="28">
        <v>0.7</v>
      </c>
      <c r="K141" s="28">
        <v>336</v>
      </c>
      <c r="L141" s="45"/>
      <c r="M141" s="46"/>
      <c r="N141" s="46"/>
    </row>
    <row r="142" ht="25" customHeight="1" spans="1:14">
      <c r="A142" s="43"/>
      <c r="B142" s="43"/>
      <c r="C142" s="28"/>
      <c r="D142" s="28"/>
      <c r="E142" s="28"/>
      <c r="F142" s="28"/>
      <c r="G142" s="28"/>
      <c r="H142" s="28" t="s">
        <v>244</v>
      </c>
      <c r="I142" s="28"/>
      <c r="J142" s="28">
        <v>2.1</v>
      </c>
      <c r="K142" s="28">
        <v>1008</v>
      </c>
      <c r="L142" s="45"/>
      <c r="M142" s="46"/>
      <c r="N142" s="46"/>
    </row>
    <row r="143" ht="25" customHeight="1" spans="1:14">
      <c r="A143" s="43">
        <f>COUNTA($A$4:A142)</f>
        <v>90</v>
      </c>
      <c r="B143" s="43" t="s">
        <v>232</v>
      </c>
      <c r="C143" s="28" t="s">
        <v>233</v>
      </c>
      <c r="D143" s="28" t="s">
        <v>240</v>
      </c>
      <c r="E143" s="28" t="s">
        <v>245</v>
      </c>
      <c r="F143" s="28" t="s">
        <v>96</v>
      </c>
      <c r="G143" s="28">
        <v>3</v>
      </c>
      <c r="H143" s="28" t="s">
        <v>34</v>
      </c>
      <c r="I143" s="28" t="s">
        <v>240</v>
      </c>
      <c r="J143" s="28">
        <v>1.5</v>
      </c>
      <c r="K143" s="28">
        <v>480</v>
      </c>
      <c r="L143" s="45">
        <v>1624</v>
      </c>
      <c r="M143" s="46"/>
      <c r="N143" s="46"/>
    </row>
    <row r="144" ht="25" customHeight="1" spans="1:14">
      <c r="A144" s="43"/>
      <c r="B144" s="43"/>
      <c r="C144" s="28"/>
      <c r="D144" s="28"/>
      <c r="E144" s="28"/>
      <c r="F144" s="28"/>
      <c r="G144" s="28"/>
      <c r="H144" s="28" t="s">
        <v>236</v>
      </c>
      <c r="I144" s="28"/>
      <c r="J144" s="28">
        <v>1</v>
      </c>
      <c r="K144" s="28">
        <v>320</v>
      </c>
      <c r="L144" s="45"/>
      <c r="M144" s="46"/>
      <c r="N144" s="46"/>
    </row>
    <row r="145" ht="25" customHeight="1" spans="1:14">
      <c r="A145" s="43"/>
      <c r="B145" s="43"/>
      <c r="C145" s="28"/>
      <c r="D145" s="28"/>
      <c r="E145" s="28"/>
      <c r="F145" s="28"/>
      <c r="G145" s="28"/>
      <c r="H145" s="28" t="s">
        <v>38</v>
      </c>
      <c r="I145" s="28"/>
      <c r="J145" s="28">
        <v>1</v>
      </c>
      <c r="K145" s="28">
        <v>560</v>
      </c>
      <c r="L145" s="45"/>
      <c r="M145" s="46"/>
      <c r="N145" s="46"/>
    </row>
    <row r="146" ht="25" customHeight="1" spans="1:14">
      <c r="A146" s="43"/>
      <c r="B146" s="43"/>
      <c r="C146" s="28"/>
      <c r="D146" s="28"/>
      <c r="E146" s="28"/>
      <c r="F146" s="28"/>
      <c r="G146" s="28"/>
      <c r="H146" s="28" t="s">
        <v>23</v>
      </c>
      <c r="I146" s="28"/>
      <c r="J146" s="28">
        <v>22</v>
      </c>
      <c r="K146" s="28">
        <v>264</v>
      </c>
      <c r="L146" s="45"/>
      <c r="M146" s="46"/>
      <c r="N146" s="46"/>
    </row>
    <row r="147" ht="25" customHeight="1" spans="1:14">
      <c r="A147" s="43">
        <f>COUNTA($A$4:A146)</f>
        <v>91</v>
      </c>
      <c r="B147" s="43" t="s">
        <v>232</v>
      </c>
      <c r="C147" s="28" t="s">
        <v>233</v>
      </c>
      <c r="D147" s="28" t="s">
        <v>246</v>
      </c>
      <c r="E147" s="28" t="s">
        <v>247</v>
      </c>
      <c r="F147" s="28" t="s">
        <v>41</v>
      </c>
      <c r="G147" s="28">
        <v>3</v>
      </c>
      <c r="H147" s="28" t="s">
        <v>34</v>
      </c>
      <c r="I147" s="28" t="s">
        <v>246</v>
      </c>
      <c r="J147" s="28">
        <v>2</v>
      </c>
      <c r="K147" s="28">
        <v>640</v>
      </c>
      <c r="L147" s="47">
        <v>640</v>
      </c>
      <c r="M147" s="46"/>
      <c r="N147" s="46"/>
    </row>
    <row r="148" ht="25" customHeight="1" spans="1:14">
      <c r="A148" s="43">
        <f>COUNTA($A$4:A147)</f>
        <v>92</v>
      </c>
      <c r="B148" s="43" t="s">
        <v>232</v>
      </c>
      <c r="C148" s="28" t="s">
        <v>233</v>
      </c>
      <c r="D148" s="28" t="s">
        <v>248</v>
      </c>
      <c r="E148" s="28" t="s">
        <v>249</v>
      </c>
      <c r="F148" s="28" t="s">
        <v>96</v>
      </c>
      <c r="G148" s="28">
        <v>3</v>
      </c>
      <c r="H148" s="28" t="s">
        <v>236</v>
      </c>
      <c r="I148" s="28" t="s">
        <v>248</v>
      </c>
      <c r="J148" s="28">
        <v>2</v>
      </c>
      <c r="K148" s="28">
        <v>640</v>
      </c>
      <c r="L148" s="47">
        <v>640</v>
      </c>
      <c r="M148" s="46"/>
      <c r="N148" s="46"/>
    </row>
    <row r="149" ht="25" customHeight="1" spans="1:14">
      <c r="A149" s="43">
        <f>COUNTA($A$4:A148)</f>
        <v>93</v>
      </c>
      <c r="B149" s="43" t="s">
        <v>232</v>
      </c>
      <c r="C149" s="28" t="s">
        <v>250</v>
      </c>
      <c r="D149" s="28" t="s">
        <v>251</v>
      </c>
      <c r="E149" s="28" t="s">
        <v>252</v>
      </c>
      <c r="F149" s="43" t="s">
        <v>253</v>
      </c>
      <c r="G149" s="43">
        <v>2</v>
      </c>
      <c r="H149" s="43" t="s">
        <v>62</v>
      </c>
      <c r="I149" s="43" t="s">
        <v>251</v>
      </c>
      <c r="J149" s="43">
        <v>1</v>
      </c>
      <c r="K149" s="43">
        <v>240</v>
      </c>
      <c r="L149" s="35">
        <v>240</v>
      </c>
      <c r="M149" s="46"/>
      <c r="N149" s="46"/>
    </row>
    <row r="150" ht="25" customHeight="1" spans="1:14">
      <c r="A150" s="43">
        <f>COUNTA($A$4:A149)</f>
        <v>94</v>
      </c>
      <c r="B150" s="43" t="s">
        <v>232</v>
      </c>
      <c r="C150" s="28" t="s">
        <v>254</v>
      </c>
      <c r="D150" s="28" t="s">
        <v>255</v>
      </c>
      <c r="E150" s="28" t="s">
        <v>256</v>
      </c>
      <c r="F150" s="43" t="s">
        <v>217</v>
      </c>
      <c r="G150" s="43">
        <v>4</v>
      </c>
      <c r="H150" s="43" t="s">
        <v>34</v>
      </c>
      <c r="I150" s="43" t="s">
        <v>255</v>
      </c>
      <c r="J150" s="43">
        <v>2</v>
      </c>
      <c r="K150" s="43">
        <v>480</v>
      </c>
      <c r="L150" s="35">
        <v>780</v>
      </c>
      <c r="M150" s="46" t="s">
        <v>257</v>
      </c>
      <c r="N150" s="46"/>
    </row>
    <row r="151" ht="25" customHeight="1" spans="1:14">
      <c r="A151" s="43"/>
      <c r="B151" s="43"/>
      <c r="C151" s="28"/>
      <c r="D151" s="28" t="s">
        <v>255</v>
      </c>
      <c r="E151" s="28"/>
      <c r="F151" s="43"/>
      <c r="G151" s="43"/>
      <c r="H151" s="43" t="s">
        <v>258</v>
      </c>
      <c r="I151" s="43" t="s">
        <v>255</v>
      </c>
      <c r="J151" s="43">
        <v>1</v>
      </c>
      <c r="K151" s="43">
        <v>300</v>
      </c>
      <c r="L151" s="35"/>
      <c r="M151" s="46"/>
      <c r="N151" s="46"/>
    </row>
    <row r="152" ht="25" customHeight="1" spans="1:14">
      <c r="A152" s="43">
        <f>COUNTA($A$4:A151)</f>
        <v>95</v>
      </c>
      <c r="B152" s="43" t="s">
        <v>232</v>
      </c>
      <c r="C152" s="28" t="s">
        <v>254</v>
      </c>
      <c r="D152" s="28" t="s">
        <v>255</v>
      </c>
      <c r="E152" s="28" t="s">
        <v>259</v>
      </c>
      <c r="F152" s="43" t="s">
        <v>96</v>
      </c>
      <c r="G152" s="43">
        <v>7</v>
      </c>
      <c r="H152" s="43" t="s">
        <v>34</v>
      </c>
      <c r="I152" s="43" t="s">
        <v>255</v>
      </c>
      <c r="J152" s="43">
        <v>1</v>
      </c>
      <c r="K152" s="43">
        <v>320</v>
      </c>
      <c r="L152" s="35">
        <v>1520</v>
      </c>
      <c r="M152" s="46" t="s">
        <v>260</v>
      </c>
      <c r="N152" s="46"/>
    </row>
    <row r="153" ht="25" customHeight="1" spans="1:14">
      <c r="A153" s="43"/>
      <c r="B153" s="43"/>
      <c r="C153" s="28"/>
      <c r="D153" s="28" t="s">
        <v>255</v>
      </c>
      <c r="E153" s="28"/>
      <c r="F153" s="43"/>
      <c r="G153" s="43"/>
      <c r="H153" s="43" t="s">
        <v>62</v>
      </c>
      <c r="I153" s="43" t="s">
        <v>255</v>
      </c>
      <c r="J153" s="43">
        <v>3</v>
      </c>
      <c r="K153" s="43">
        <v>960</v>
      </c>
      <c r="L153" s="35"/>
      <c r="M153" s="46"/>
      <c r="N153" s="46"/>
    </row>
    <row r="154" ht="25" customHeight="1" spans="1:14">
      <c r="A154" s="43"/>
      <c r="B154" s="43"/>
      <c r="C154" s="28"/>
      <c r="D154" s="28" t="s">
        <v>255</v>
      </c>
      <c r="E154" s="28"/>
      <c r="F154" s="43"/>
      <c r="G154" s="43"/>
      <c r="H154" s="43" t="s">
        <v>223</v>
      </c>
      <c r="I154" s="43" t="s">
        <v>255</v>
      </c>
      <c r="J154" s="43">
        <v>0.5</v>
      </c>
      <c r="K154" s="43">
        <v>240</v>
      </c>
      <c r="L154" s="35"/>
      <c r="M154" s="46"/>
      <c r="N154" s="46"/>
    </row>
    <row r="155" ht="25" customHeight="1" spans="1:14">
      <c r="A155" s="43">
        <f>COUNTA($A$4:A154)</f>
        <v>96</v>
      </c>
      <c r="B155" s="43" t="s">
        <v>232</v>
      </c>
      <c r="C155" s="28" t="s">
        <v>254</v>
      </c>
      <c r="D155" s="28" t="s">
        <v>255</v>
      </c>
      <c r="E155" s="28" t="s">
        <v>261</v>
      </c>
      <c r="F155" s="43" t="s">
        <v>96</v>
      </c>
      <c r="G155" s="43">
        <v>3</v>
      </c>
      <c r="H155" s="43" t="s">
        <v>34</v>
      </c>
      <c r="I155" s="43" t="s">
        <v>255</v>
      </c>
      <c r="J155" s="43">
        <v>2</v>
      </c>
      <c r="K155" s="43">
        <v>640</v>
      </c>
      <c r="L155" s="35">
        <v>1440</v>
      </c>
      <c r="M155" s="46" t="s">
        <v>262</v>
      </c>
      <c r="N155" s="46"/>
    </row>
    <row r="156" ht="25" customHeight="1" spans="1:14">
      <c r="A156" s="43"/>
      <c r="B156" s="43"/>
      <c r="C156" s="28"/>
      <c r="D156" s="28" t="s">
        <v>255</v>
      </c>
      <c r="E156" s="28"/>
      <c r="F156" s="43"/>
      <c r="G156" s="43"/>
      <c r="H156" s="43" t="s">
        <v>258</v>
      </c>
      <c r="I156" s="43" t="s">
        <v>255</v>
      </c>
      <c r="J156" s="43">
        <v>2</v>
      </c>
      <c r="K156" s="43">
        <v>800</v>
      </c>
      <c r="L156" s="35"/>
      <c r="M156" s="46"/>
      <c r="N156" s="46"/>
    </row>
    <row r="157" ht="25" customHeight="1" spans="1:14">
      <c r="A157" s="43">
        <f>COUNTA($A$4:A156)</f>
        <v>97</v>
      </c>
      <c r="B157" s="43" t="s">
        <v>232</v>
      </c>
      <c r="C157" s="28" t="s">
        <v>254</v>
      </c>
      <c r="D157" s="28" t="s">
        <v>255</v>
      </c>
      <c r="E157" s="28" t="s">
        <v>263</v>
      </c>
      <c r="F157" s="43" t="s">
        <v>33</v>
      </c>
      <c r="G157" s="43">
        <v>1</v>
      </c>
      <c r="H157" s="43" t="s">
        <v>34</v>
      </c>
      <c r="I157" s="43" t="s">
        <v>255</v>
      </c>
      <c r="J157" s="43">
        <v>3</v>
      </c>
      <c r="K157" s="43">
        <v>960</v>
      </c>
      <c r="L157" s="35">
        <v>960</v>
      </c>
      <c r="M157" s="46"/>
      <c r="N157" s="46"/>
    </row>
    <row r="158" ht="25" customHeight="1" spans="1:14">
      <c r="A158" s="43">
        <f>COUNTA($A$4:A157)</f>
        <v>98</v>
      </c>
      <c r="B158" s="43" t="s">
        <v>232</v>
      </c>
      <c r="C158" s="28" t="s">
        <v>254</v>
      </c>
      <c r="D158" s="28" t="s">
        <v>255</v>
      </c>
      <c r="E158" s="28" t="s">
        <v>264</v>
      </c>
      <c r="F158" s="43" t="s">
        <v>28</v>
      </c>
      <c r="G158" s="43">
        <v>7</v>
      </c>
      <c r="H158" s="43" t="s">
        <v>265</v>
      </c>
      <c r="I158" s="43" t="s">
        <v>255</v>
      </c>
      <c r="J158" s="43">
        <v>3.5</v>
      </c>
      <c r="K158" s="43">
        <v>2240</v>
      </c>
      <c r="L158" s="35">
        <v>5000</v>
      </c>
      <c r="M158" s="46"/>
      <c r="N158" s="46" t="s">
        <v>266</v>
      </c>
    </row>
    <row r="159" ht="25" customHeight="1" spans="1:14">
      <c r="A159" s="43"/>
      <c r="B159" s="43"/>
      <c r="C159" s="28"/>
      <c r="D159" s="28" t="s">
        <v>255</v>
      </c>
      <c r="E159" s="28"/>
      <c r="F159" s="43"/>
      <c r="G159" s="43"/>
      <c r="H159" s="43" t="s">
        <v>34</v>
      </c>
      <c r="I159" s="43" t="s">
        <v>255</v>
      </c>
      <c r="J159" s="43">
        <v>4</v>
      </c>
      <c r="K159" s="43">
        <v>1280</v>
      </c>
      <c r="L159" s="35"/>
      <c r="M159" s="46"/>
      <c r="N159" s="46"/>
    </row>
    <row r="160" ht="25" customHeight="1" spans="1:14">
      <c r="A160" s="43"/>
      <c r="B160" s="43"/>
      <c r="C160" s="28"/>
      <c r="D160" s="28" t="s">
        <v>255</v>
      </c>
      <c r="E160" s="28"/>
      <c r="F160" s="43"/>
      <c r="G160" s="43"/>
      <c r="H160" s="43" t="s">
        <v>267</v>
      </c>
      <c r="I160" s="43" t="s">
        <v>255</v>
      </c>
      <c r="J160" s="43">
        <v>3</v>
      </c>
      <c r="K160" s="44">
        <v>1920</v>
      </c>
      <c r="L160" s="35"/>
      <c r="M160" s="46"/>
      <c r="N160" s="46"/>
    </row>
    <row r="161" ht="25" customHeight="1" spans="1:14">
      <c r="A161" s="43">
        <f>COUNTA($A$4:A160)</f>
        <v>99</v>
      </c>
      <c r="B161" s="43" t="s">
        <v>232</v>
      </c>
      <c r="C161" s="28" t="s">
        <v>254</v>
      </c>
      <c r="D161" s="28" t="s">
        <v>255</v>
      </c>
      <c r="E161" s="28" t="s">
        <v>268</v>
      </c>
      <c r="F161" s="43" t="s">
        <v>217</v>
      </c>
      <c r="G161" s="43">
        <v>3</v>
      </c>
      <c r="H161" s="43" t="s">
        <v>34</v>
      </c>
      <c r="I161" s="43" t="s">
        <v>255</v>
      </c>
      <c r="J161" s="43">
        <v>1.5</v>
      </c>
      <c r="K161" s="43">
        <v>360</v>
      </c>
      <c r="L161" s="35">
        <v>360</v>
      </c>
      <c r="M161" s="46"/>
      <c r="N161" s="46"/>
    </row>
    <row r="162" ht="25" customHeight="1" spans="1:14">
      <c r="A162" s="43">
        <f>COUNTA($A$4:A161)</f>
        <v>100</v>
      </c>
      <c r="B162" s="43" t="s">
        <v>232</v>
      </c>
      <c r="C162" s="28" t="s">
        <v>254</v>
      </c>
      <c r="D162" s="28" t="s">
        <v>269</v>
      </c>
      <c r="E162" s="28" t="s">
        <v>270</v>
      </c>
      <c r="F162" s="43" t="s">
        <v>33</v>
      </c>
      <c r="G162" s="43">
        <v>2</v>
      </c>
      <c r="H162" s="43" t="s">
        <v>34</v>
      </c>
      <c r="I162" s="43" t="s">
        <v>269</v>
      </c>
      <c r="J162" s="43">
        <v>1.5</v>
      </c>
      <c r="K162" s="43">
        <v>480</v>
      </c>
      <c r="L162" s="35">
        <v>1220</v>
      </c>
      <c r="M162" s="46"/>
      <c r="N162" s="46"/>
    </row>
    <row r="163" ht="25" customHeight="1" spans="1:14">
      <c r="A163" s="43"/>
      <c r="B163" s="43"/>
      <c r="C163" s="28"/>
      <c r="D163" s="28"/>
      <c r="E163" s="28"/>
      <c r="F163" s="43"/>
      <c r="G163" s="43"/>
      <c r="H163" s="43" t="s">
        <v>23</v>
      </c>
      <c r="I163" s="43" t="s">
        <v>269</v>
      </c>
      <c r="J163" s="43">
        <v>35</v>
      </c>
      <c r="K163" s="43">
        <v>420</v>
      </c>
      <c r="L163" s="35"/>
      <c r="M163" s="46"/>
      <c r="N163" s="46"/>
    </row>
    <row r="164" ht="25" customHeight="1" spans="1:14">
      <c r="A164" s="43"/>
      <c r="B164" s="43"/>
      <c r="C164" s="28"/>
      <c r="D164" s="28"/>
      <c r="E164" s="28"/>
      <c r="F164" s="43"/>
      <c r="G164" s="43"/>
      <c r="H164" s="43" t="s">
        <v>62</v>
      </c>
      <c r="I164" s="43" t="s">
        <v>269</v>
      </c>
      <c r="J164" s="43">
        <v>1</v>
      </c>
      <c r="K164" s="43">
        <v>320</v>
      </c>
      <c r="L164" s="35"/>
      <c r="M164" s="46"/>
      <c r="N164" s="46"/>
    </row>
    <row r="165" ht="25" customHeight="1" spans="1:14">
      <c r="A165" s="43">
        <f>COUNTA($A$4:A164)</f>
        <v>101</v>
      </c>
      <c r="B165" s="43" t="s">
        <v>232</v>
      </c>
      <c r="C165" s="28" t="s">
        <v>254</v>
      </c>
      <c r="D165" s="28" t="s">
        <v>271</v>
      </c>
      <c r="E165" s="28" t="s">
        <v>272</v>
      </c>
      <c r="F165" s="43" t="s">
        <v>133</v>
      </c>
      <c r="G165" s="43">
        <v>4</v>
      </c>
      <c r="H165" s="43" t="s">
        <v>34</v>
      </c>
      <c r="I165" s="43" t="s">
        <v>271</v>
      </c>
      <c r="J165" s="43">
        <v>2.5</v>
      </c>
      <c r="K165" s="43">
        <v>600</v>
      </c>
      <c r="L165" s="35">
        <v>1032</v>
      </c>
      <c r="M165" s="46" t="s">
        <v>273</v>
      </c>
      <c r="N165" s="46"/>
    </row>
    <row r="166" ht="25" customHeight="1" spans="1:14">
      <c r="A166" s="43"/>
      <c r="B166" s="43"/>
      <c r="C166" s="28"/>
      <c r="D166" s="28" t="s">
        <v>271</v>
      </c>
      <c r="E166" s="28"/>
      <c r="F166" s="43"/>
      <c r="G166" s="43"/>
      <c r="H166" s="43" t="s">
        <v>62</v>
      </c>
      <c r="I166" s="43" t="s">
        <v>271</v>
      </c>
      <c r="J166" s="43">
        <v>1.8</v>
      </c>
      <c r="K166" s="43">
        <v>432</v>
      </c>
      <c r="L166" s="35"/>
      <c r="M166" s="46"/>
      <c r="N166" s="46"/>
    </row>
    <row r="167" ht="42" customHeight="1" spans="1:14">
      <c r="A167" s="43">
        <f>COUNTA($A$4:A166)</f>
        <v>102</v>
      </c>
      <c r="B167" s="43" t="s">
        <v>232</v>
      </c>
      <c r="C167" s="28" t="s">
        <v>254</v>
      </c>
      <c r="D167" s="28" t="s">
        <v>271</v>
      </c>
      <c r="E167" s="28" t="s">
        <v>274</v>
      </c>
      <c r="F167" s="43" t="s">
        <v>217</v>
      </c>
      <c r="G167" s="44">
        <v>3</v>
      </c>
      <c r="H167" s="43" t="s">
        <v>34</v>
      </c>
      <c r="I167" s="43" t="s">
        <v>271</v>
      </c>
      <c r="J167" s="43">
        <v>1.61</v>
      </c>
      <c r="K167" s="43">
        <v>386.4</v>
      </c>
      <c r="L167" s="35">
        <v>386.4</v>
      </c>
      <c r="M167" s="46" t="s">
        <v>275</v>
      </c>
      <c r="N167" s="46"/>
    </row>
    <row r="168" ht="42" customHeight="1" spans="1:14">
      <c r="A168" s="43">
        <f>COUNTA($A$4:A167)</f>
        <v>103</v>
      </c>
      <c r="B168" s="43" t="s">
        <v>232</v>
      </c>
      <c r="C168" s="28" t="s">
        <v>254</v>
      </c>
      <c r="D168" s="28" t="s">
        <v>271</v>
      </c>
      <c r="E168" s="28" t="s">
        <v>276</v>
      </c>
      <c r="F168" s="43" t="s">
        <v>41</v>
      </c>
      <c r="G168" s="43">
        <v>3</v>
      </c>
      <c r="H168" s="43" t="s">
        <v>62</v>
      </c>
      <c r="I168" s="43" t="s">
        <v>271</v>
      </c>
      <c r="J168" s="43">
        <v>2</v>
      </c>
      <c r="K168" s="43">
        <v>640</v>
      </c>
      <c r="L168" s="35">
        <v>640</v>
      </c>
      <c r="M168" s="46" t="s">
        <v>277</v>
      </c>
      <c r="N168" s="46"/>
    </row>
    <row r="169" ht="25" customHeight="1" spans="1:14">
      <c r="A169" s="43">
        <f>COUNTA($A$4:A168)</f>
        <v>104</v>
      </c>
      <c r="B169" s="43" t="s">
        <v>232</v>
      </c>
      <c r="C169" s="28" t="s">
        <v>254</v>
      </c>
      <c r="D169" s="28" t="s">
        <v>271</v>
      </c>
      <c r="E169" s="28" t="s">
        <v>278</v>
      </c>
      <c r="F169" s="43" t="s">
        <v>133</v>
      </c>
      <c r="G169" s="43">
        <v>2</v>
      </c>
      <c r="H169" s="43" t="s">
        <v>34</v>
      </c>
      <c r="I169" s="43" t="s">
        <v>271</v>
      </c>
      <c r="J169" s="43">
        <v>1.2</v>
      </c>
      <c r="K169" s="43">
        <v>288</v>
      </c>
      <c r="L169" s="35">
        <v>468</v>
      </c>
      <c r="M169" s="46" t="s">
        <v>279</v>
      </c>
      <c r="N169" s="46"/>
    </row>
    <row r="170" ht="25" customHeight="1" spans="1:14">
      <c r="A170" s="43"/>
      <c r="B170" s="43"/>
      <c r="C170" s="28"/>
      <c r="D170" s="28" t="s">
        <v>271</v>
      </c>
      <c r="E170" s="28"/>
      <c r="F170" s="43"/>
      <c r="G170" s="43"/>
      <c r="H170" s="43" t="s">
        <v>223</v>
      </c>
      <c r="I170" s="43" t="s">
        <v>271</v>
      </c>
      <c r="J170" s="43">
        <v>0.5</v>
      </c>
      <c r="K170" s="43">
        <v>180</v>
      </c>
      <c r="L170" s="35"/>
      <c r="M170" s="46"/>
      <c r="N170" s="46"/>
    </row>
    <row r="171" ht="25" customHeight="1" spans="1:14">
      <c r="A171" s="43">
        <f>COUNTA($A$4:A170)</f>
        <v>105</v>
      </c>
      <c r="B171" s="43" t="s">
        <v>232</v>
      </c>
      <c r="C171" s="28" t="s">
        <v>254</v>
      </c>
      <c r="D171" s="28" t="s">
        <v>271</v>
      </c>
      <c r="E171" s="28" t="s">
        <v>280</v>
      </c>
      <c r="F171" s="43" t="s">
        <v>33</v>
      </c>
      <c r="G171" s="43">
        <v>4</v>
      </c>
      <c r="H171" s="43" t="s">
        <v>223</v>
      </c>
      <c r="I171" s="43" t="s">
        <v>271</v>
      </c>
      <c r="J171" s="43">
        <v>0.5</v>
      </c>
      <c r="K171" s="43">
        <v>240</v>
      </c>
      <c r="L171" s="35">
        <v>1760</v>
      </c>
      <c r="M171" s="46"/>
      <c r="N171" s="46"/>
    </row>
    <row r="172" ht="25" customHeight="1" spans="1:14">
      <c r="A172" s="43"/>
      <c r="B172" s="43"/>
      <c r="C172" s="28"/>
      <c r="D172" s="28" t="s">
        <v>271</v>
      </c>
      <c r="E172" s="28"/>
      <c r="F172" s="43"/>
      <c r="G172" s="43"/>
      <c r="H172" s="43" t="s">
        <v>34</v>
      </c>
      <c r="I172" s="43" t="s">
        <v>271</v>
      </c>
      <c r="J172" s="43">
        <v>2.5</v>
      </c>
      <c r="K172" s="43">
        <v>800</v>
      </c>
      <c r="L172" s="35"/>
      <c r="M172" s="46"/>
      <c r="N172" s="46"/>
    </row>
    <row r="173" ht="25" customHeight="1" spans="1:14">
      <c r="A173" s="43"/>
      <c r="B173" s="43"/>
      <c r="C173" s="28"/>
      <c r="D173" s="28" t="s">
        <v>271</v>
      </c>
      <c r="E173" s="28"/>
      <c r="F173" s="43"/>
      <c r="G173" s="43"/>
      <c r="H173" s="43" t="s">
        <v>62</v>
      </c>
      <c r="I173" s="43" t="s">
        <v>271</v>
      </c>
      <c r="J173" s="43">
        <v>1</v>
      </c>
      <c r="K173" s="43">
        <v>320</v>
      </c>
      <c r="L173" s="35"/>
      <c r="M173" s="46"/>
      <c r="N173" s="46"/>
    </row>
    <row r="174" ht="25" customHeight="1" spans="1:14">
      <c r="A174" s="43"/>
      <c r="B174" s="43"/>
      <c r="C174" s="28"/>
      <c r="D174" s="28" t="s">
        <v>271</v>
      </c>
      <c r="E174" s="28"/>
      <c r="F174" s="43"/>
      <c r="G174" s="43"/>
      <c r="H174" s="44" t="s">
        <v>76</v>
      </c>
      <c r="I174" s="43" t="s">
        <v>271</v>
      </c>
      <c r="J174" s="43">
        <v>1</v>
      </c>
      <c r="K174" s="43">
        <v>400</v>
      </c>
      <c r="L174" s="35"/>
      <c r="M174" s="46"/>
      <c r="N174" s="46"/>
    </row>
    <row r="175" ht="25" customHeight="1" spans="1:14">
      <c r="A175" s="43">
        <f>COUNTA($A$4:A174)</f>
        <v>106</v>
      </c>
      <c r="B175" s="43" t="s">
        <v>232</v>
      </c>
      <c r="C175" s="28" t="s">
        <v>254</v>
      </c>
      <c r="D175" s="28" t="s">
        <v>271</v>
      </c>
      <c r="E175" s="28" t="s">
        <v>281</v>
      </c>
      <c r="F175" s="43" t="s">
        <v>282</v>
      </c>
      <c r="G175" s="43">
        <v>2</v>
      </c>
      <c r="H175" s="43" t="s">
        <v>223</v>
      </c>
      <c r="I175" s="43" t="s">
        <v>271</v>
      </c>
      <c r="J175" s="43">
        <v>1</v>
      </c>
      <c r="K175" s="43">
        <v>600</v>
      </c>
      <c r="L175" s="35">
        <v>1652</v>
      </c>
      <c r="M175" s="46"/>
      <c r="N175" s="46"/>
    </row>
    <row r="176" ht="25" customHeight="1" spans="1:14">
      <c r="A176" s="43"/>
      <c r="B176" s="43"/>
      <c r="C176" s="28"/>
      <c r="D176" s="28" t="s">
        <v>271</v>
      </c>
      <c r="E176" s="28"/>
      <c r="F176" s="43"/>
      <c r="G176" s="43"/>
      <c r="H176" s="43" t="s">
        <v>34</v>
      </c>
      <c r="I176" s="43" t="s">
        <v>271</v>
      </c>
      <c r="J176" s="43">
        <v>1.63</v>
      </c>
      <c r="K176" s="43">
        <v>652</v>
      </c>
      <c r="L176" s="35"/>
      <c r="M176" s="46"/>
      <c r="N176" s="46"/>
    </row>
    <row r="177" ht="25" customHeight="1" spans="1:14">
      <c r="A177" s="43"/>
      <c r="B177" s="43"/>
      <c r="C177" s="28"/>
      <c r="D177" s="28" t="s">
        <v>271</v>
      </c>
      <c r="E177" s="28"/>
      <c r="F177" s="43"/>
      <c r="G177" s="43"/>
      <c r="H177" s="43" t="s">
        <v>62</v>
      </c>
      <c r="I177" s="43" t="s">
        <v>271</v>
      </c>
      <c r="J177" s="43">
        <v>1</v>
      </c>
      <c r="K177" s="43">
        <v>400</v>
      </c>
      <c r="L177" s="35"/>
      <c r="M177" s="46"/>
      <c r="N177" s="46"/>
    </row>
    <row r="178" ht="25" customHeight="1" spans="1:14">
      <c r="A178" s="43">
        <f>COUNTA($A$4:A177)</f>
        <v>107</v>
      </c>
      <c r="B178" s="43" t="s">
        <v>232</v>
      </c>
      <c r="C178" s="28" t="s">
        <v>254</v>
      </c>
      <c r="D178" s="28" t="s">
        <v>271</v>
      </c>
      <c r="E178" s="28" t="s">
        <v>283</v>
      </c>
      <c r="F178" s="43" t="s">
        <v>41</v>
      </c>
      <c r="G178" s="43">
        <v>1</v>
      </c>
      <c r="H178" s="43" t="s">
        <v>34</v>
      </c>
      <c r="I178" s="43" t="s">
        <v>271</v>
      </c>
      <c r="J178" s="43">
        <v>0.8</v>
      </c>
      <c r="K178" s="43">
        <v>256</v>
      </c>
      <c r="L178" s="35">
        <v>576</v>
      </c>
      <c r="M178" s="46"/>
      <c r="N178" s="46"/>
    </row>
    <row r="179" ht="25" customHeight="1" spans="1:14">
      <c r="A179" s="43"/>
      <c r="B179" s="43"/>
      <c r="C179" s="28"/>
      <c r="D179" s="28" t="s">
        <v>271</v>
      </c>
      <c r="E179" s="28"/>
      <c r="F179" s="43"/>
      <c r="G179" s="43"/>
      <c r="H179" s="43" t="s">
        <v>62</v>
      </c>
      <c r="I179" s="43" t="s">
        <v>271</v>
      </c>
      <c r="J179" s="43">
        <v>1</v>
      </c>
      <c r="K179" s="43">
        <v>320</v>
      </c>
      <c r="L179" s="35"/>
      <c r="M179" s="46"/>
      <c r="N179" s="46"/>
    </row>
    <row r="180" ht="25" customHeight="1" spans="1:14">
      <c r="A180" s="43">
        <f>COUNTA($A$4:A179)</f>
        <v>108</v>
      </c>
      <c r="B180" s="43" t="s">
        <v>232</v>
      </c>
      <c r="C180" s="28" t="s">
        <v>254</v>
      </c>
      <c r="D180" s="28" t="s">
        <v>271</v>
      </c>
      <c r="E180" s="28" t="s">
        <v>284</v>
      </c>
      <c r="F180" s="43" t="s">
        <v>96</v>
      </c>
      <c r="G180" s="43">
        <v>3</v>
      </c>
      <c r="H180" s="43" t="s">
        <v>34</v>
      </c>
      <c r="I180" s="43" t="s">
        <v>271</v>
      </c>
      <c r="J180" s="43">
        <v>2.3</v>
      </c>
      <c r="K180" s="43">
        <v>736</v>
      </c>
      <c r="L180" s="35">
        <v>1216</v>
      </c>
      <c r="M180" s="46"/>
      <c r="N180" s="46" t="s">
        <v>285</v>
      </c>
    </row>
    <row r="181" ht="25" customHeight="1" spans="1:14">
      <c r="A181" s="43"/>
      <c r="B181" s="43"/>
      <c r="C181" s="28"/>
      <c r="D181" s="28" t="s">
        <v>271</v>
      </c>
      <c r="E181" s="28"/>
      <c r="F181" s="43"/>
      <c r="G181" s="43"/>
      <c r="H181" s="43" t="s">
        <v>223</v>
      </c>
      <c r="I181" s="43" t="s">
        <v>271</v>
      </c>
      <c r="J181" s="43">
        <v>1</v>
      </c>
      <c r="K181" s="43">
        <v>480</v>
      </c>
      <c r="L181" s="35"/>
      <c r="M181" s="46"/>
      <c r="N181" s="46"/>
    </row>
    <row r="182" ht="25" customHeight="1" spans="1:14">
      <c r="A182" s="43">
        <f>COUNTA($A$4:A181)</f>
        <v>109</v>
      </c>
      <c r="B182" s="43" t="s">
        <v>232</v>
      </c>
      <c r="C182" s="28" t="s">
        <v>254</v>
      </c>
      <c r="D182" s="28" t="s">
        <v>271</v>
      </c>
      <c r="E182" s="28" t="s">
        <v>286</v>
      </c>
      <c r="F182" s="43" t="s">
        <v>217</v>
      </c>
      <c r="G182" s="43">
        <v>6</v>
      </c>
      <c r="H182" s="43" t="s">
        <v>62</v>
      </c>
      <c r="I182" s="43" t="s">
        <v>271</v>
      </c>
      <c r="J182" s="43">
        <v>1</v>
      </c>
      <c r="K182" s="43">
        <v>240</v>
      </c>
      <c r="L182" s="35">
        <v>1320</v>
      </c>
      <c r="M182" s="46"/>
      <c r="N182" s="46"/>
    </row>
    <row r="183" ht="25" customHeight="1" spans="1:14">
      <c r="A183" s="43"/>
      <c r="B183" s="43"/>
      <c r="C183" s="28"/>
      <c r="D183" s="28" t="s">
        <v>271</v>
      </c>
      <c r="E183" s="28"/>
      <c r="F183" s="43"/>
      <c r="G183" s="43"/>
      <c r="H183" s="43" t="s">
        <v>34</v>
      </c>
      <c r="I183" s="43" t="s">
        <v>271</v>
      </c>
      <c r="J183" s="43">
        <v>3</v>
      </c>
      <c r="K183" s="43">
        <v>720</v>
      </c>
      <c r="L183" s="35"/>
      <c r="M183" s="46"/>
      <c r="N183" s="46"/>
    </row>
    <row r="184" ht="25" customHeight="1" spans="1:14">
      <c r="A184" s="43"/>
      <c r="B184" s="43"/>
      <c r="C184" s="28"/>
      <c r="D184" s="28" t="s">
        <v>271</v>
      </c>
      <c r="E184" s="28"/>
      <c r="F184" s="43"/>
      <c r="G184" s="43"/>
      <c r="H184" s="43" t="s">
        <v>223</v>
      </c>
      <c r="I184" s="43" t="s">
        <v>271</v>
      </c>
      <c r="J184" s="43">
        <v>1</v>
      </c>
      <c r="K184" s="43">
        <v>360</v>
      </c>
      <c r="L184" s="35"/>
      <c r="M184" s="46"/>
      <c r="N184" s="46"/>
    </row>
    <row r="185" ht="25" customHeight="1" spans="1:14">
      <c r="A185" s="43">
        <f>COUNTA($A$4:A184)</f>
        <v>110</v>
      </c>
      <c r="B185" s="43" t="s">
        <v>232</v>
      </c>
      <c r="C185" s="28" t="s">
        <v>254</v>
      </c>
      <c r="D185" s="28" t="s">
        <v>271</v>
      </c>
      <c r="E185" s="28" t="s">
        <v>287</v>
      </c>
      <c r="F185" s="43" t="s">
        <v>41</v>
      </c>
      <c r="G185" s="43">
        <v>2</v>
      </c>
      <c r="H185" s="43" t="s">
        <v>34</v>
      </c>
      <c r="I185" s="43" t="s">
        <v>271</v>
      </c>
      <c r="J185" s="43">
        <v>3</v>
      </c>
      <c r="K185" s="43">
        <v>960</v>
      </c>
      <c r="L185" s="35">
        <v>2720</v>
      </c>
      <c r="M185" s="46"/>
      <c r="N185" s="46"/>
    </row>
    <row r="186" ht="25" customHeight="1" spans="1:14">
      <c r="A186" s="43"/>
      <c r="B186" s="43"/>
      <c r="C186" s="28"/>
      <c r="D186" s="28" t="s">
        <v>271</v>
      </c>
      <c r="E186" s="28"/>
      <c r="F186" s="43"/>
      <c r="G186" s="43"/>
      <c r="H186" s="43" t="s">
        <v>62</v>
      </c>
      <c r="I186" s="43" t="s">
        <v>271</v>
      </c>
      <c r="J186" s="43">
        <v>1</v>
      </c>
      <c r="K186" s="43">
        <v>320</v>
      </c>
      <c r="L186" s="35"/>
      <c r="M186" s="46"/>
      <c r="N186" s="46"/>
    </row>
    <row r="187" ht="25" customHeight="1" spans="1:14">
      <c r="A187" s="43"/>
      <c r="B187" s="43"/>
      <c r="C187" s="28"/>
      <c r="D187" s="28" t="s">
        <v>271</v>
      </c>
      <c r="E187" s="28"/>
      <c r="F187" s="43"/>
      <c r="G187" s="43"/>
      <c r="H187" s="43" t="s">
        <v>23</v>
      </c>
      <c r="I187" s="43" t="s">
        <v>271</v>
      </c>
      <c r="J187" s="43">
        <v>120</v>
      </c>
      <c r="K187" s="43">
        <v>1440</v>
      </c>
      <c r="L187" s="35"/>
      <c r="M187" s="46"/>
      <c r="N187" s="46"/>
    </row>
    <row r="188" ht="25" customHeight="1" spans="1:14">
      <c r="A188" s="43">
        <f>COUNTA($A$4:A187)</f>
        <v>111</v>
      </c>
      <c r="B188" s="43" t="s">
        <v>232</v>
      </c>
      <c r="C188" s="28" t="s">
        <v>254</v>
      </c>
      <c r="D188" s="28" t="s">
        <v>271</v>
      </c>
      <c r="E188" s="28" t="s">
        <v>288</v>
      </c>
      <c r="F188" s="43" t="s">
        <v>33</v>
      </c>
      <c r="G188" s="43">
        <v>2</v>
      </c>
      <c r="H188" s="43" t="s">
        <v>223</v>
      </c>
      <c r="I188" s="43" t="s">
        <v>271</v>
      </c>
      <c r="J188" s="43">
        <v>2</v>
      </c>
      <c r="K188" s="43">
        <v>960</v>
      </c>
      <c r="L188" s="35">
        <v>2560</v>
      </c>
      <c r="M188" s="46"/>
      <c r="N188" s="46"/>
    </row>
    <row r="189" ht="25" customHeight="1" spans="1:14">
      <c r="A189" s="43"/>
      <c r="B189" s="43"/>
      <c r="C189" s="28"/>
      <c r="D189" s="28" t="s">
        <v>271</v>
      </c>
      <c r="E189" s="28"/>
      <c r="F189" s="43"/>
      <c r="G189" s="43"/>
      <c r="H189" s="43" t="s">
        <v>265</v>
      </c>
      <c r="I189" s="43" t="s">
        <v>271</v>
      </c>
      <c r="J189" s="43">
        <v>2</v>
      </c>
      <c r="K189" s="43">
        <v>1280</v>
      </c>
      <c r="L189" s="35"/>
      <c r="M189" s="46"/>
      <c r="N189" s="46"/>
    </row>
    <row r="190" ht="25" customHeight="1" spans="1:14">
      <c r="A190" s="43"/>
      <c r="B190" s="43"/>
      <c r="C190" s="28"/>
      <c r="D190" s="28" t="s">
        <v>271</v>
      </c>
      <c r="E190" s="28"/>
      <c r="F190" s="43"/>
      <c r="G190" s="43"/>
      <c r="H190" s="43" t="s">
        <v>34</v>
      </c>
      <c r="I190" s="43" t="s">
        <v>271</v>
      </c>
      <c r="J190" s="43">
        <v>1</v>
      </c>
      <c r="K190" s="43">
        <v>320</v>
      </c>
      <c r="L190" s="35"/>
      <c r="M190" s="46"/>
      <c r="N190" s="46"/>
    </row>
    <row r="191" ht="25" customHeight="1" spans="1:14">
      <c r="A191" s="43">
        <f>COUNTA($A$4:A190)</f>
        <v>112</v>
      </c>
      <c r="B191" s="43" t="s">
        <v>232</v>
      </c>
      <c r="C191" s="28" t="s">
        <v>254</v>
      </c>
      <c r="D191" s="28" t="s">
        <v>289</v>
      </c>
      <c r="E191" s="28" t="s">
        <v>290</v>
      </c>
      <c r="F191" s="43" t="s">
        <v>83</v>
      </c>
      <c r="G191" s="43">
        <v>3</v>
      </c>
      <c r="H191" s="43" t="s">
        <v>34</v>
      </c>
      <c r="I191" s="43" t="s">
        <v>289</v>
      </c>
      <c r="J191" s="43">
        <v>1</v>
      </c>
      <c r="K191" s="43">
        <v>320</v>
      </c>
      <c r="L191" s="35">
        <v>1184</v>
      </c>
      <c r="M191" s="46"/>
      <c r="N191" s="46"/>
    </row>
    <row r="192" ht="25" customHeight="1" spans="1:14">
      <c r="A192" s="43"/>
      <c r="B192" s="43"/>
      <c r="C192" s="28"/>
      <c r="D192" s="28" t="s">
        <v>289</v>
      </c>
      <c r="E192" s="28"/>
      <c r="F192" s="43"/>
      <c r="G192" s="43"/>
      <c r="H192" s="43" t="s">
        <v>62</v>
      </c>
      <c r="I192" s="43" t="s">
        <v>289</v>
      </c>
      <c r="J192" s="43">
        <v>1.5</v>
      </c>
      <c r="K192" s="43">
        <v>480</v>
      </c>
      <c r="L192" s="35"/>
      <c r="M192" s="46"/>
      <c r="N192" s="46"/>
    </row>
    <row r="193" ht="25" customHeight="1" spans="1:14">
      <c r="A193" s="43"/>
      <c r="B193" s="43"/>
      <c r="C193" s="28"/>
      <c r="D193" s="28" t="s">
        <v>289</v>
      </c>
      <c r="E193" s="28"/>
      <c r="F193" s="43"/>
      <c r="G193" s="43"/>
      <c r="H193" s="43" t="s">
        <v>223</v>
      </c>
      <c r="I193" s="43" t="s">
        <v>289</v>
      </c>
      <c r="J193" s="43">
        <v>0.8</v>
      </c>
      <c r="K193" s="43">
        <v>384</v>
      </c>
      <c r="L193" s="35"/>
      <c r="M193" s="46"/>
      <c r="N193" s="46"/>
    </row>
    <row r="194" ht="25" customHeight="1" spans="1:14">
      <c r="A194" s="43">
        <f>COUNTA($A$4:A193)</f>
        <v>113</v>
      </c>
      <c r="B194" s="43" t="s">
        <v>232</v>
      </c>
      <c r="C194" s="28" t="s">
        <v>254</v>
      </c>
      <c r="D194" s="28" t="s">
        <v>289</v>
      </c>
      <c r="E194" s="28" t="s">
        <v>291</v>
      </c>
      <c r="F194" s="43" t="s">
        <v>33</v>
      </c>
      <c r="G194" s="43">
        <v>2</v>
      </c>
      <c r="H194" s="43" t="s">
        <v>34</v>
      </c>
      <c r="I194" s="43" t="s">
        <v>289</v>
      </c>
      <c r="J194" s="43">
        <v>4</v>
      </c>
      <c r="K194" s="43">
        <v>1280</v>
      </c>
      <c r="L194" s="35">
        <v>1680</v>
      </c>
      <c r="M194" s="46"/>
      <c r="N194" s="46"/>
    </row>
    <row r="195" ht="25" customHeight="1" spans="1:14">
      <c r="A195" s="43"/>
      <c r="B195" s="43"/>
      <c r="C195" s="28"/>
      <c r="D195" s="28" t="s">
        <v>289</v>
      </c>
      <c r="E195" s="28"/>
      <c r="F195" s="43"/>
      <c r="G195" s="43"/>
      <c r="H195" s="43" t="s">
        <v>292</v>
      </c>
      <c r="I195" s="43" t="s">
        <v>289</v>
      </c>
      <c r="J195" s="43">
        <v>1</v>
      </c>
      <c r="K195" s="43">
        <v>400</v>
      </c>
      <c r="L195" s="35"/>
      <c r="M195" s="46"/>
      <c r="N195" s="46"/>
    </row>
    <row r="196" ht="42" customHeight="1" spans="1:14">
      <c r="A196" s="43">
        <f>COUNTA($A$4:A195)</f>
        <v>114</v>
      </c>
      <c r="B196" s="43" t="s">
        <v>232</v>
      </c>
      <c r="C196" s="28" t="s">
        <v>254</v>
      </c>
      <c r="D196" s="28" t="s">
        <v>289</v>
      </c>
      <c r="E196" s="28" t="s">
        <v>293</v>
      </c>
      <c r="F196" s="43" t="s">
        <v>217</v>
      </c>
      <c r="G196" s="43">
        <v>5</v>
      </c>
      <c r="H196" s="43" t="s">
        <v>265</v>
      </c>
      <c r="I196" s="43" t="s">
        <v>289</v>
      </c>
      <c r="J196" s="43">
        <v>4.5</v>
      </c>
      <c r="K196" s="49">
        <v>2160</v>
      </c>
      <c r="L196" s="35">
        <v>1640</v>
      </c>
      <c r="M196" s="46" t="s">
        <v>294</v>
      </c>
      <c r="N196" s="46" t="s">
        <v>266</v>
      </c>
    </row>
    <row r="197" ht="25" customHeight="1" spans="1:14">
      <c r="A197" s="43">
        <f>COUNTA($A$4:A196)</f>
        <v>115</v>
      </c>
      <c r="B197" s="43" t="s">
        <v>232</v>
      </c>
      <c r="C197" s="28" t="s">
        <v>254</v>
      </c>
      <c r="D197" s="28" t="s">
        <v>289</v>
      </c>
      <c r="E197" s="28" t="s">
        <v>295</v>
      </c>
      <c r="F197" s="43" t="s">
        <v>28</v>
      </c>
      <c r="G197" s="43">
        <v>3</v>
      </c>
      <c r="H197" s="43" t="s">
        <v>34</v>
      </c>
      <c r="I197" s="43" t="s">
        <v>289</v>
      </c>
      <c r="J197" s="43">
        <v>3.5</v>
      </c>
      <c r="K197" s="43">
        <v>1120</v>
      </c>
      <c r="L197" s="35">
        <v>1120</v>
      </c>
      <c r="M197" s="46"/>
      <c r="N197" s="46"/>
    </row>
    <row r="198" ht="25" customHeight="1" spans="1:14">
      <c r="A198" s="43">
        <f>COUNTA($A$4:A197)</f>
        <v>116</v>
      </c>
      <c r="B198" s="43" t="s">
        <v>232</v>
      </c>
      <c r="C198" s="28" t="s">
        <v>254</v>
      </c>
      <c r="D198" s="28" t="s">
        <v>289</v>
      </c>
      <c r="E198" s="28" t="s">
        <v>296</v>
      </c>
      <c r="F198" s="43" t="s">
        <v>133</v>
      </c>
      <c r="G198" s="43">
        <v>4</v>
      </c>
      <c r="H198" s="43" t="s">
        <v>34</v>
      </c>
      <c r="I198" s="43" t="s">
        <v>289</v>
      </c>
      <c r="J198" s="43">
        <v>0.8</v>
      </c>
      <c r="K198" s="43">
        <v>192</v>
      </c>
      <c r="L198" s="35">
        <v>192</v>
      </c>
      <c r="M198" s="46"/>
      <c r="N198" s="46"/>
    </row>
    <row r="199" ht="25" customHeight="1" spans="1:14">
      <c r="A199" s="43">
        <f>COUNTA($A$4:A198)</f>
        <v>117</v>
      </c>
      <c r="B199" s="43" t="s">
        <v>232</v>
      </c>
      <c r="C199" s="28" t="s">
        <v>254</v>
      </c>
      <c r="D199" s="28" t="s">
        <v>297</v>
      </c>
      <c r="E199" s="28" t="s">
        <v>298</v>
      </c>
      <c r="F199" s="43" t="s">
        <v>33</v>
      </c>
      <c r="G199" s="43">
        <v>2</v>
      </c>
      <c r="H199" s="43" t="s">
        <v>34</v>
      </c>
      <c r="I199" s="43" t="s">
        <v>297</v>
      </c>
      <c r="J199" s="43">
        <v>2.8</v>
      </c>
      <c r="K199" s="43">
        <v>896</v>
      </c>
      <c r="L199" s="35">
        <v>896</v>
      </c>
      <c r="M199" s="46"/>
      <c r="N199" s="46"/>
    </row>
    <row r="200" ht="25" customHeight="1" spans="1:14">
      <c r="A200" s="43">
        <f>COUNTA($A$4:A199)</f>
        <v>118</v>
      </c>
      <c r="B200" s="43" t="s">
        <v>232</v>
      </c>
      <c r="C200" s="28" t="s">
        <v>254</v>
      </c>
      <c r="D200" s="28" t="s">
        <v>297</v>
      </c>
      <c r="E200" s="28" t="s">
        <v>299</v>
      </c>
      <c r="F200" s="43" t="s">
        <v>33</v>
      </c>
      <c r="G200" s="43">
        <v>4</v>
      </c>
      <c r="H200" s="43" t="s">
        <v>34</v>
      </c>
      <c r="I200" s="43" t="s">
        <v>297</v>
      </c>
      <c r="J200" s="43">
        <v>2.2</v>
      </c>
      <c r="K200" s="43">
        <v>704</v>
      </c>
      <c r="L200" s="35">
        <v>1584</v>
      </c>
      <c r="M200" s="46"/>
      <c r="N200" s="46"/>
    </row>
    <row r="201" ht="25" customHeight="1" spans="1:14">
      <c r="A201" s="43"/>
      <c r="B201" s="43"/>
      <c r="C201" s="28"/>
      <c r="D201" s="28" t="s">
        <v>297</v>
      </c>
      <c r="E201" s="28"/>
      <c r="F201" s="43"/>
      <c r="G201" s="43"/>
      <c r="H201" s="43" t="s">
        <v>258</v>
      </c>
      <c r="I201" s="43" t="s">
        <v>297</v>
      </c>
      <c r="J201" s="43">
        <v>1</v>
      </c>
      <c r="K201" s="43">
        <v>400</v>
      </c>
      <c r="L201" s="35"/>
      <c r="M201" s="46"/>
      <c r="N201" s="46"/>
    </row>
    <row r="202" ht="25" customHeight="1" spans="1:14">
      <c r="A202" s="43"/>
      <c r="B202" s="43"/>
      <c r="C202" s="28"/>
      <c r="D202" s="28" t="s">
        <v>297</v>
      </c>
      <c r="E202" s="28"/>
      <c r="F202" s="43"/>
      <c r="G202" s="43"/>
      <c r="H202" s="43" t="s">
        <v>223</v>
      </c>
      <c r="I202" s="43" t="s">
        <v>297</v>
      </c>
      <c r="J202" s="43">
        <v>1</v>
      </c>
      <c r="K202" s="43">
        <v>480</v>
      </c>
      <c r="L202" s="35"/>
      <c r="M202" s="46"/>
      <c r="N202" s="46"/>
    </row>
    <row r="203" ht="25" customHeight="1" spans="1:14">
      <c r="A203" s="43">
        <f>COUNTA($A$4:A202)</f>
        <v>119</v>
      </c>
      <c r="B203" s="43" t="s">
        <v>232</v>
      </c>
      <c r="C203" s="28" t="s">
        <v>254</v>
      </c>
      <c r="D203" s="28" t="s">
        <v>300</v>
      </c>
      <c r="E203" s="28" t="s">
        <v>301</v>
      </c>
      <c r="F203" s="43" t="s">
        <v>41</v>
      </c>
      <c r="G203" s="43">
        <v>1</v>
      </c>
      <c r="H203" s="43" t="s">
        <v>34</v>
      </c>
      <c r="I203" s="43" t="s">
        <v>300</v>
      </c>
      <c r="J203" s="43">
        <v>2.2</v>
      </c>
      <c r="K203" s="43">
        <v>704</v>
      </c>
      <c r="L203" s="35">
        <v>4656</v>
      </c>
      <c r="M203" s="46"/>
      <c r="N203" s="46"/>
    </row>
    <row r="204" ht="25" customHeight="1" spans="1:14">
      <c r="A204" s="43"/>
      <c r="B204" s="43"/>
      <c r="C204" s="28"/>
      <c r="D204" s="28" t="s">
        <v>300</v>
      </c>
      <c r="E204" s="28"/>
      <c r="F204" s="43"/>
      <c r="G204" s="43"/>
      <c r="H204" s="43" t="s">
        <v>62</v>
      </c>
      <c r="I204" s="43" t="s">
        <v>300</v>
      </c>
      <c r="J204" s="43">
        <v>3</v>
      </c>
      <c r="K204" s="43">
        <v>960</v>
      </c>
      <c r="L204" s="35"/>
      <c r="M204" s="46"/>
      <c r="N204" s="46"/>
    </row>
    <row r="205" ht="25" customHeight="1" spans="1:14">
      <c r="A205" s="43"/>
      <c r="B205" s="43"/>
      <c r="C205" s="28"/>
      <c r="D205" s="28" t="s">
        <v>300</v>
      </c>
      <c r="E205" s="28"/>
      <c r="F205" s="43"/>
      <c r="G205" s="43"/>
      <c r="H205" s="43" t="s">
        <v>302</v>
      </c>
      <c r="I205" s="43" t="s">
        <v>300</v>
      </c>
      <c r="J205" s="43">
        <v>2.5</v>
      </c>
      <c r="K205" s="43">
        <v>1600</v>
      </c>
      <c r="L205" s="35"/>
      <c r="M205" s="46"/>
      <c r="N205" s="46"/>
    </row>
    <row r="206" ht="25" customHeight="1" spans="1:14">
      <c r="A206" s="43"/>
      <c r="B206" s="43"/>
      <c r="C206" s="28"/>
      <c r="D206" s="28" t="s">
        <v>300</v>
      </c>
      <c r="E206" s="28"/>
      <c r="F206" s="43"/>
      <c r="G206" s="43"/>
      <c r="H206" s="43" t="s">
        <v>223</v>
      </c>
      <c r="I206" s="43" t="s">
        <v>300</v>
      </c>
      <c r="J206" s="43">
        <v>2.2</v>
      </c>
      <c r="K206" s="43">
        <v>1056</v>
      </c>
      <c r="L206" s="35"/>
      <c r="M206" s="46"/>
      <c r="N206" s="46"/>
    </row>
    <row r="207" ht="25" customHeight="1" spans="1:14">
      <c r="A207" s="43"/>
      <c r="B207" s="43"/>
      <c r="C207" s="28"/>
      <c r="D207" s="28"/>
      <c r="E207" s="28"/>
      <c r="F207" s="43"/>
      <c r="G207" s="43"/>
      <c r="H207" s="43" t="s">
        <v>23</v>
      </c>
      <c r="I207" s="43" t="s">
        <v>300</v>
      </c>
      <c r="J207" s="43">
        <v>28</v>
      </c>
      <c r="K207" s="43">
        <v>336</v>
      </c>
      <c r="L207" s="35"/>
      <c r="M207" s="46"/>
      <c r="N207" s="46"/>
    </row>
    <row r="208" ht="25" customHeight="1" spans="1:14">
      <c r="A208" s="43">
        <f>COUNTA($A$4:A207)</f>
        <v>120</v>
      </c>
      <c r="B208" s="43" t="s">
        <v>232</v>
      </c>
      <c r="C208" s="28" t="s">
        <v>254</v>
      </c>
      <c r="D208" s="28" t="s">
        <v>300</v>
      </c>
      <c r="E208" s="28" t="s">
        <v>303</v>
      </c>
      <c r="F208" s="43" t="s">
        <v>33</v>
      </c>
      <c r="G208" s="43">
        <v>2</v>
      </c>
      <c r="H208" s="43" t="s">
        <v>34</v>
      </c>
      <c r="I208" s="43" t="s">
        <v>300</v>
      </c>
      <c r="J208" s="43">
        <v>1.46</v>
      </c>
      <c r="K208" s="43">
        <v>467.2</v>
      </c>
      <c r="L208" s="35">
        <v>803.2</v>
      </c>
      <c r="M208" s="46"/>
      <c r="N208" s="46"/>
    </row>
    <row r="209" ht="25" customHeight="1" spans="1:14">
      <c r="A209" s="43"/>
      <c r="B209" s="43"/>
      <c r="C209" s="28"/>
      <c r="D209" s="28" t="s">
        <v>300</v>
      </c>
      <c r="E209" s="28"/>
      <c r="F209" s="43"/>
      <c r="G209" s="43"/>
      <c r="H209" s="43" t="s">
        <v>223</v>
      </c>
      <c r="I209" s="43" t="s">
        <v>300</v>
      </c>
      <c r="J209" s="43">
        <v>0.7</v>
      </c>
      <c r="K209" s="43">
        <v>336</v>
      </c>
      <c r="L209" s="35"/>
      <c r="M209" s="46"/>
      <c r="N209" s="46"/>
    </row>
    <row r="210" ht="25" customHeight="1" spans="1:14">
      <c r="A210" s="43">
        <f>COUNTA($A$4:A209)</f>
        <v>121</v>
      </c>
      <c r="B210" s="43" t="s">
        <v>232</v>
      </c>
      <c r="C210" s="28" t="s">
        <v>254</v>
      </c>
      <c r="D210" s="28" t="s">
        <v>300</v>
      </c>
      <c r="E210" s="28" t="s">
        <v>304</v>
      </c>
      <c r="F210" s="43" t="s">
        <v>217</v>
      </c>
      <c r="G210" s="43">
        <v>3</v>
      </c>
      <c r="H210" s="43" t="s">
        <v>34</v>
      </c>
      <c r="I210" s="43" t="s">
        <v>300</v>
      </c>
      <c r="J210" s="43">
        <v>1.2</v>
      </c>
      <c r="K210" s="43">
        <v>288</v>
      </c>
      <c r="L210" s="35">
        <v>948</v>
      </c>
      <c r="M210" s="46" t="s">
        <v>305</v>
      </c>
      <c r="N210" s="46"/>
    </row>
    <row r="211" ht="25" customHeight="1" spans="1:14">
      <c r="A211" s="43"/>
      <c r="B211" s="43"/>
      <c r="C211" s="28"/>
      <c r="D211" s="28" t="s">
        <v>300</v>
      </c>
      <c r="E211" s="28"/>
      <c r="F211" s="43"/>
      <c r="G211" s="43"/>
      <c r="H211" s="43" t="s">
        <v>223</v>
      </c>
      <c r="I211" s="43" t="s">
        <v>300</v>
      </c>
      <c r="J211" s="43">
        <v>1.3</v>
      </c>
      <c r="K211" s="43">
        <v>468</v>
      </c>
      <c r="L211" s="35"/>
      <c r="M211" s="46"/>
      <c r="N211" s="46"/>
    </row>
    <row r="212" ht="25" customHeight="1" spans="1:14">
      <c r="A212" s="43"/>
      <c r="B212" s="43"/>
      <c r="C212" s="28"/>
      <c r="D212" s="28" t="s">
        <v>300</v>
      </c>
      <c r="E212" s="28"/>
      <c r="F212" s="43"/>
      <c r="G212" s="43"/>
      <c r="H212" s="43" t="s">
        <v>306</v>
      </c>
      <c r="I212" s="43" t="s">
        <v>300</v>
      </c>
      <c r="J212" s="43">
        <v>0.4</v>
      </c>
      <c r="K212" s="43">
        <v>192</v>
      </c>
      <c r="L212" s="35"/>
      <c r="M212" s="46"/>
      <c r="N212" s="46"/>
    </row>
    <row r="213" ht="25" customHeight="1" spans="1:14">
      <c r="A213" s="43">
        <f>COUNTA($A$4:A212)</f>
        <v>122</v>
      </c>
      <c r="B213" s="43" t="s">
        <v>232</v>
      </c>
      <c r="C213" s="28" t="s">
        <v>307</v>
      </c>
      <c r="D213" s="28" t="s">
        <v>308</v>
      </c>
      <c r="E213" s="28" t="s">
        <v>309</v>
      </c>
      <c r="F213" s="28" t="s">
        <v>28</v>
      </c>
      <c r="G213" s="28">
        <v>3</v>
      </c>
      <c r="H213" s="28" t="s">
        <v>67</v>
      </c>
      <c r="I213" s="28" t="s">
        <v>308</v>
      </c>
      <c r="J213" s="28">
        <v>3</v>
      </c>
      <c r="K213" s="28">
        <v>600</v>
      </c>
      <c r="L213" s="47">
        <v>600</v>
      </c>
      <c r="M213" s="46"/>
      <c r="N213" s="46"/>
    </row>
    <row r="214" ht="25" customHeight="1" spans="1:14">
      <c r="A214" s="43">
        <f>COUNTA($A$4:A213)</f>
        <v>123</v>
      </c>
      <c r="B214" s="43" t="s">
        <v>232</v>
      </c>
      <c r="C214" s="28" t="s">
        <v>307</v>
      </c>
      <c r="D214" s="28" t="s">
        <v>310</v>
      </c>
      <c r="E214" s="28" t="s">
        <v>311</v>
      </c>
      <c r="F214" s="28" t="s">
        <v>133</v>
      </c>
      <c r="G214" s="28">
        <v>6</v>
      </c>
      <c r="H214" s="28" t="s">
        <v>62</v>
      </c>
      <c r="I214" s="28" t="s">
        <v>310</v>
      </c>
      <c r="J214" s="28">
        <v>8</v>
      </c>
      <c r="K214" s="28">
        <v>1920</v>
      </c>
      <c r="L214" s="35">
        <v>2880</v>
      </c>
      <c r="M214" s="46"/>
      <c r="N214" s="46"/>
    </row>
    <row r="215" ht="25" customHeight="1" spans="1:14">
      <c r="A215" s="43"/>
      <c r="B215" s="43"/>
      <c r="C215" s="28"/>
      <c r="D215" s="28"/>
      <c r="E215" s="28"/>
      <c r="F215" s="28"/>
      <c r="G215" s="28"/>
      <c r="H215" s="28" t="s">
        <v>312</v>
      </c>
      <c r="I215" s="28"/>
      <c r="J215" s="28">
        <v>2</v>
      </c>
      <c r="K215" s="28">
        <v>960</v>
      </c>
      <c r="L215" s="35"/>
      <c r="M215" s="46"/>
      <c r="N215" s="46"/>
    </row>
    <row r="216" ht="25" customHeight="1" spans="1:14">
      <c r="A216" s="43">
        <f>COUNTA($A$4:A215)</f>
        <v>124</v>
      </c>
      <c r="B216" s="43" t="s">
        <v>232</v>
      </c>
      <c r="C216" s="28" t="s">
        <v>307</v>
      </c>
      <c r="D216" s="28" t="s">
        <v>313</v>
      </c>
      <c r="E216" s="28" t="s">
        <v>314</v>
      </c>
      <c r="F216" s="28" t="s">
        <v>28</v>
      </c>
      <c r="G216" s="28">
        <v>3</v>
      </c>
      <c r="H216" s="28" t="s">
        <v>315</v>
      </c>
      <c r="I216" s="28" t="s">
        <v>316</v>
      </c>
      <c r="J216" s="28">
        <v>2</v>
      </c>
      <c r="K216" s="28">
        <v>1280</v>
      </c>
      <c r="L216" s="35">
        <v>4480</v>
      </c>
      <c r="M216" s="46"/>
      <c r="N216" s="46"/>
    </row>
    <row r="217" ht="25" customHeight="1" spans="1:14">
      <c r="A217" s="43"/>
      <c r="B217" s="43"/>
      <c r="C217" s="28"/>
      <c r="D217" s="28"/>
      <c r="E217" s="28"/>
      <c r="F217" s="28"/>
      <c r="G217" s="28"/>
      <c r="H217" s="28" t="s">
        <v>317</v>
      </c>
      <c r="I217" s="28"/>
      <c r="J217" s="28">
        <v>8</v>
      </c>
      <c r="K217" s="28">
        <v>3200</v>
      </c>
      <c r="L217" s="35"/>
      <c r="M217" s="46"/>
      <c r="N217" s="46"/>
    </row>
    <row r="218" ht="25" customHeight="1" spans="1:14">
      <c r="A218" s="43">
        <f>COUNTA($A$4:A217)</f>
        <v>125</v>
      </c>
      <c r="B218" s="43" t="s">
        <v>232</v>
      </c>
      <c r="C218" s="28" t="s">
        <v>307</v>
      </c>
      <c r="D218" s="28" t="s">
        <v>167</v>
      </c>
      <c r="E218" s="28" t="s">
        <v>318</v>
      </c>
      <c r="F218" s="28" t="s">
        <v>217</v>
      </c>
      <c r="G218" s="28">
        <v>1</v>
      </c>
      <c r="H218" s="28" t="s">
        <v>319</v>
      </c>
      <c r="I218" s="28" t="s">
        <v>167</v>
      </c>
      <c r="J218" s="28">
        <v>2</v>
      </c>
      <c r="K218" s="28">
        <v>960</v>
      </c>
      <c r="L218" s="47">
        <v>960</v>
      </c>
      <c r="M218" s="46"/>
      <c r="N218" s="46"/>
    </row>
    <row r="219" ht="25" customHeight="1" spans="1:14">
      <c r="A219" s="43">
        <f>COUNTA($A$4:A218)</f>
        <v>126</v>
      </c>
      <c r="B219" s="43" t="s">
        <v>232</v>
      </c>
      <c r="C219" s="28" t="s">
        <v>307</v>
      </c>
      <c r="D219" s="28" t="s">
        <v>167</v>
      </c>
      <c r="E219" s="48" t="s">
        <v>320</v>
      </c>
      <c r="F219" s="28" t="s">
        <v>96</v>
      </c>
      <c r="G219" s="28">
        <v>5</v>
      </c>
      <c r="H219" s="28" t="s">
        <v>62</v>
      </c>
      <c r="I219" s="28" t="s">
        <v>167</v>
      </c>
      <c r="J219" s="28">
        <v>2</v>
      </c>
      <c r="K219" s="28">
        <v>640</v>
      </c>
      <c r="L219" s="35">
        <v>2240</v>
      </c>
      <c r="M219" s="46"/>
      <c r="N219" s="46"/>
    </row>
    <row r="220" ht="25" customHeight="1" spans="1:14">
      <c r="A220" s="43"/>
      <c r="B220" s="43"/>
      <c r="C220" s="28"/>
      <c r="D220" s="28"/>
      <c r="E220" s="48"/>
      <c r="F220" s="28"/>
      <c r="G220" s="28"/>
      <c r="H220" s="28" t="s">
        <v>317</v>
      </c>
      <c r="I220" s="28"/>
      <c r="J220" s="28">
        <v>4</v>
      </c>
      <c r="K220" s="28">
        <v>1600</v>
      </c>
      <c r="L220" s="35"/>
      <c r="M220" s="46"/>
      <c r="N220" s="46"/>
    </row>
    <row r="221" ht="25" customHeight="1" spans="1:14">
      <c r="A221" s="43">
        <f>COUNTA($A$4:A220)</f>
        <v>127</v>
      </c>
      <c r="B221" s="43" t="s">
        <v>232</v>
      </c>
      <c r="C221" s="28" t="s">
        <v>307</v>
      </c>
      <c r="D221" s="28" t="s">
        <v>167</v>
      </c>
      <c r="E221" s="48" t="s">
        <v>321</v>
      </c>
      <c r="F221" s="28" t="s">
        <v>41</v>
      </c>
      <c r="G221" s="28">
        <v>3</v>
      </c>
      <c r="H221" s="48" t="s">
        <v>315</v>
      </c>
      <c r="I221" s="28" t="s">
        <v>167</v>
      </c>
      <c r="J221" s="28">
        <v>3</v>
      </c>
      <c r="K221" s="28">
        <v>1920</v>
      </c>
      <c r="L221" s="35">
        <v>2720</v>
      </c>
      <c r="M221" s="46"/>
      <c r="N221" s="46"/>
    </row>
    <row r="222" ht="25" customHeight="1" spans="1:14">
      <c r="A222" s="43"/>
      <c r="B222" s="43"/>
      <c r="C222" s="28"/>
      <c r="D222" s="28"/>
      <c r="E222" s="48"/>
      <c r="F222" s="28"/>
      <c r="G222" s="28"/>
      <c r="H222" s="48" t="s">
        <v>317</v>
      </c>
      <c r="I222" s="28"/>
      <c r="J222" s="28">
        <v>2</v>
      </c>
      <c r="K222" s="28">
        <v>800</v>
      </c>
      <c r="L222" s="35"/>
      <c r="M222" s="46"/>
      <c r="N222" s="46"/>
    </row>
    <row r="223" ht="25" customHeight="1" spans="1:14">
      <c r="A223" s="43">
        <f>COUNTA($A$4:A222)</f>
        <v>128</v>
      </c>
      <c r="B223" s="43" t="s">
        <v>232</v>
      </c>
      <c r="C223" s="28" t="s">
        <v>307</v>
      </c>
      <c r="D223" s="28" t="s">
        <v>167</v>
      </c>
      <c r="E223" s="48" t="s">
        <v>322</v>
      </c>
      <c r="F223" s="28" t="s">
        <v>33</v>
      </c>
      <c r="G223" s="28">
        <v>2</v>
      </c>
      <c r="H223" s="48" t="s">
        <v>315</v>
      </c>
      <c r="I223" s="28" t="s">
        <v>167</v>
      </c>
      <c r="J223" s="28">
        <v>8</v>
      </c>
      <c r="K223" s="28">
        <v>5120</v>
      </c>
      <c r="L223" s="35">
        <v>5000</v>
      </c>
      <c r="M223" s="46"/>
      <c r="N223" s="46" t="s">
        <v>266</v>
      </c>
    </row>
    <row r="224" ht="25" customHeight="1" spans="1:14">
      <c r="A224" s="43">
        <f>COUNTA($A$4:A223)</f>
        <v>129</v>
      </c>
      <c r="B224" s="43" t="s">
        <v>232</v>
      </c>
      <c r="C224" s="28" t="s">
        <v>307</v>
      </c>
      <c r="D224" s="28" t="s">
        <v>310</v>
      </c>
      <c r="E224" s="48" t="s">
        <v>323</v>
      </c>
      <c r="F224" s="28" t="s">
        <v>41</v>
      </c>
      <c r="G224" s="28">
        <v>3</v>
      </c>
      <c r="H224" s="48" t="s">
        <v>317</v>
      </c>
      <c r="I224" s="28" t="s">
        <v>310</v>
      </c>
      <c r="J224" s="28">
        <v>4</v>
      </c>
      <c r="K224" s="28">
        <v>1600</v>
      </c>
      <c r="L224" s="47">
        <v>1600</v>
      </c>
      <c r="M224" s="16"/>
      <c r="N224" s="16"/>
    </row>
    <row r="225" ht="25" customHeight="1" spans="1:14">
      <c r="A225" s="43">
        <f>COUNTA($A$4:A224)</f>
        <v>130</v>
      </c>
      <c r="B225" s="43" t="s">
        <v>232</v>
      </c>
      <c r="C225" s="28" t="s">
        <v>307</v>
      </c>
      <c r="D225" s="48" t="s">
        <v>316</v>
      </c>
      <c r="E225" s="48" t="s">
        <v>324</v>
      </c>
      <c r="F225" s="28" t="s">
        <v>41</v>
      </c>
      <c r="G225" s="28">
        <v>5</v>
      </c>
      <c r="H225" s="48" t="s">
        <v>62</v>
      </c>
      <c r="I225" s="28" t="s">
        <v>316</v>
      </c>
      <c r="J225" s="28">
        <v>1.5</v>
      </c>
      <c r="K225" s="28">
        <v>480</v>
      </c>
      <c r="L225" s="47">
        <v>1080</v>
      </c>
      <c r="M225" s="16"/>
      <c r="N225" s="16"/>
    </row>
    <row r="226" ht="25" customHeight="1" spans="1:14">
      <c r="A226" s="43"/>
      <c r="B226" s="43"/>
      <c r="C226" s="28"/>
      <c r="D226" s="28"/>
      <c r="E226" s="48"/>
      <c r="F226" s="28"/>
      <c r="G226" s="28"/>
      <c r="H226" s="48" t="s">
        <v>317</v>
      </c>
      <c r="I226" s="28"/>
      <c r="J226" s="28">
        <v>1.5</v>
      </c>
      <c r="K226" s="28">
        <v>600</v>
      </c>
      <c r="L226" s="35"/>
      <c r="M226" s="46"/>
      <c r="N226" s="46"/>
    </row>
    <row r="227" ht="25" customHeight="1" spans="1:14">
      <c r="A227" s="43">
        <f>COUNTA($A$4:A226)</f>
        <v>131</v>
      </c>
      <c r="B227" s="43" t="s">
        <v>232</v>
      </c>
      <c r="C227" s="28" t="s">
        <v>307</v>
      </c>
      <c r="D227" s="28" t="s">
        <v>316</v>
      </c>
      <c r="E227" s="48" t="s">
        <v>325</v>
      </c>
      <c r="F227" s="28" t="s">
        <v>28</v>
      </c>
      <c r="G227" s="28">
        <v>2</v>
      </c>
      <c r="H227" s="28" t="s">
        <v>62</v>
      </c>
      <c r="I227" s="28" t="s">
        <v>326</v>
      </c>
      <c r="J227" s="28">
        <v>1.5</v>
      </c>
      <c r="K227" s="28">
        <v>480</v>
      </c>
      <c r="L227" s="47">
        <v>480</v>
      </c>
      <c r="M227" s="46"/>
      <c r="N227" s="46"/>
    </row>
    <row r="228" ht="25" customHeight="1" spans="1:14">
      <c r="A228" s="43">
        <f>COUNTA($A$4:A227)</f>
        <v>132</v>
      </c>
      <c r="B228" s="43" t="s">
        <v>232</v>
      </c>
      <c r="C228" s="28" t="s">
        <v>307</v>
      </c>
      <c r="D228" s="48" t="s">
        <v>326</v>
      </c>
      <c r="E228" s="28" t="s">
        <v>327</v>
      </c>
      <c r="F228" s="28" t="s">
        <v>41</v>
      </c>
      <c r="G228" s="28">
        <v>4</v>
      </c>
      <c r="H228" s="28" t="s">
        <v>328</v>
      </c>
      <c r="I228" s="28" t="s">
        <v>326</v>
      </c>
      <c r="J228" s="28">
        <v>6</v>
      </c>
      <c r="K228" s="28">
        <v>2400</v>
      </c>
      <c r="L228" s="47">
        <v>2400</v>
      </c>
      <c r="M228" s="46"/>
      <c r="N228" s="46"/>
    </row>
    <row r="229" ht="25" customHeight="1" spans="1:14">
      <c r="A229" s="43">
        <f>COUNTA($A$4:A228)</f>
        <v>133</v>
      </c>
      <c r="B229" s="43" t="s">
        <v>232</v>
      </c>
      <c r="C229" s="28" t="s">
        <v>329</v>
      </c>
      <c r="D229" s="16" t="s">
        <v>330</v>
      </c>
      <c r="E229" s="16" t="s">
        <v>331</v>
      </c>
      <c r="F229" s="16" t="s">
        <v>41</v>
      </c>
      <c r="G229" s="16">
        <v>5</v>
      </c>
      <c r="H229" s="16" t="s">
        <v>317</v>
      </c>
      <c r="I229" s="16" t="s">
        <v>330</v>
      </c>
      <c r="J229" s="16">
        <v>20</v>
      </c>
      <c r="K229" s="16">
        <v>8000</v>
      </c>
      <c r="L229" s="50">
        <v>5000</v>
      </c>
      <c r="M229" s="16"/>
      <c r="N229" s="46" t="s">
        <v>266</v>
      </c>
    </row>
    <row r="230" ht="25" customHeight="1" spans="1:14">
      <c r="A230" s="43">
        <f>COUNTA($A$4:A229)</f>
        <v>134</v>
      </c>
      <c r="B230" s="43" t="s">
        <v>232</v>
      </c>
      <c r="C230" s="28" t="s">
        <v>329</v>
      </c>
      <c r="D230" s="16" t="s">
        <v>330</v>
      </c>
      <c r="E230" s="16" t="s">
        <v>332</v>
      </c>
      <c r="F230" s="46" t="s">
        <v>28</v>
      </c>
      <c r="G230" s="16">
        <v>4</v>
      </c>
      <c r="H230" s="16" t="s">
        <v>317</v>
      </c>
      <c r="I230" s="46" t="s">
        <v>330</v>
      </c>
      <c r="J230" s="16">
        <v>15</v>
      </c>
      <c r="K230" s="16">
        <v>6000</v>
      </c>
      <c r="L230" s="51">
        <v>5000</v>
      </c>
      <c r="M230" s="46"/>
      <c r="N230" s="46" t="s">
        <v>266</v>
      </c>
    </row>
    <row r="231" ht="25" customHeight="1" spans="1:14">
      <c r="A231" s="43">
        <f>COUNTA($A$4:A230)</f>
        <v>135</v>
      </c>
      <c r="B231" s="43" t="s">
        <v>232</v>
      </c>
      <c r="C231" s="28" t="s">
        <v>329</v>
      </c>
      <c r="D231" s="16" t="s">
        <v>330</v>
      </c>
      <c r="E231" s="16" t="s">
        <v>333</v>
      </c>
      <c r="F231" s="46" t="s">
        <v>28</v>
      </c>
      <c r="G231" s="16">
        <v>3</v>
      </c>
      <c r="H231" s="16" t="s">
        <v>317</v>
      </c>
      <c r="I231" s="46" t="s">
        <v>330</v>
      </c>
      <c r="J231" s="16">
        <v>15</v>
      </c>
      <c r="K231" s="16">
        <v>6000</v>
      </c>
      <c r="L231" s="51">
        <v>5000</v>
      </c>
      <c r="M231" s="46"/>
      <c r="N231" s="46" t="s">
        <v>266</v>
      </c>
    </row>
    <row r="232" ht="25" customHeight="1" spans="1:14">
      <c r="A232" s="43">
        <f>COUNTA($A$4:A231)</f>
        <v>136</v>
      </c>
      <c r="B232" s="43" t="s">
        <v>232</v>
      </c>
      <c r="C232" s="28" t="s">
        <v>329</v>
      </c>
      <c r="D232" s="16" t="s">
        <v>330</v>
      </c>
      <c r="E232" s="16" t="s">
        <v>334</v>
      </c>
      <c r="F232" s="46" t="s">
        <v>41</v>
      </c>
      <c r="G232" s="16">
        <v>4</v>
      </c>
      <c r="H232" s="16" t="s">
        <v>317</v>
      </c>
      <c r="I232" s="46" t="s">
        <v>330</v>
      </c>
      <c r="J232" s="16">
        <v>8</v>
      </c>
      <c r="K232" s="16">
        <v>3200</v>
      </c>
      <c r="L232" s="51">
        <v>4992</v>
      </c>
      <c r="M232" s="46"/>
      <c r="N232" s="46"/>
    </row>
    <row r="233" ht="25" customHeight="1" spans="1:14">
      <c r="A233" s="43"/>
      <c r="B233" s="43"/>
      <c r="C233" s="28"/>
      <c r="D233" s="16"/>
      <c r="E233" s="16"/>
      <c r="F233" s="46"/>
      <c r="G233" s="16"/>
      <c r="H233" s="16" t="s">
        <v>335</v>
      </c>
      <c r="I233" s="46" t="s">
        <v>330</v>
      </c>
      <c r="J233" s="16">
        <v>4</v>
      </c>
      <c r="K233" s="16">
        <v>1792</v>
      </c>
      <c r="L233" s="51"/>
      <c r="M233" s="46"/>
      <c r="N233" s="46"/>
    </row>
    <row r="234" ht="25" customHeight="1" spans="1:14">
      <c r="A234" s="43">
        <f>COUNTA($A$4:A233)</f>
        <v>137</v>
      </c>
      <c r="B234" s="43" t="s">
        <v>232</v>
      </c>
      <c r="C234" s="28" t="s">
        <v>329</v>
      </c>
      <c r="D234" s="16" t="s">
        <v>330</v>
      </c>
      <c r="E234" s="16" t="s">
        <v>336</v>
      </c>
      <c r="F234" s="46" t="s">
        <v>41</v>
      </c>
      <c r="G234" s="16">
        <v>2</v>
      </c>
      <c r="H234" s="16" t="s">
        <v>62</v>
      </c>
      <c r="I234" s="46" t="s">
        <v>330</v>
      </c>
      <c r="J234" s="16">
        <v>2</v>
      </c>
      <c r="K234" s="16">
        <v>640</v>
      </c>
      <c r="L234" s="50">
        <v>640</v>
      </c>
      <c r="M234" s="46"/>
      <c r="N234" s="46"/>
    </row>
    <row r="235" ht="25" customHeight="1" spans="1:14">
      <c r="A235" s="43">
        <f>COUNTA($A$4:A234)</f>
        <v>138</v>
      </c>
      <c r="B235" s="43" t="s">
        <v>232</v>
      </c>
      <c r="C235" s="28" t="s">
        <v>329</v>
      </c>
      <c r="D235" s="16" t="s">
        <v>330</v>
      </c>
      <c r="E235" s="16" t="s">
        <v>337</v>
      </c>
      <c r="F235" s="46" t="s">
        <v>28</v>
      </c>
      <c r="G235" s="46">
        <v>5</v>
      </c>
      <c r="H235" s="16" t="s">
        <v>315</v>
      </c>
      <c r="I235" s="46" t="s">
        <v>330</v>
      </c>
      <c r="J235" s="16">
        <v>15</v>
      </c>
      <c r="K235" s="16">
        <v>9600</v>
      </c>
      <c r="L235" s="51">
        <v>5000</v>
      </c>
      <c r="M235" s="46"/>
      <c r="N235" s="46" t="s">
        <v>266</v>
      </c>
    </row>
    <row r="236" ht="25" customHeight="1" spans="1:14">
      <c r="A236" s="43">
        <f>COUNTA($A$4:A235)</f>
        <v>139</v>
      </c>
      <c r="B236" s="43" t="s">
        <v>232</v>
      </c>
      <c r="C236" s="28" t="s">
        <v>329</v>
      </c>
      <c r="D236" s="16" t="s">
        <v>330</v>
      </c>
      <c r="E236" s="16" t="s">
        <v>338</v>
      </c>
      <c r="F236" s="46" t="s">
        <v>41</v>
      </c>
      <c r="G236" s="46">
        <v>6</v>
      </c>
      <c r="H236" s="16" t="s">
        <v>339</v>
      </c>
      <c r="I236" s="46" t="s">
        <v>330</v>
      </c>
      <c r="J236" s="16">
        <v>2</v>
      </c>
      <c r="K236" s="16">
        <v>1280</v>
      </c>
      <c r="L236" s="51">
        <v>5000</v>
      </c>
      <c r="M236" s="46"/>
      <c r="N236" s="46" t="s">
        <v>266</v>
      </c>
    </row>
    <row r="237" ht="25" customHeight="1" spans="1:14">
      <c r="A237" s="43"/>
      <c r="B237" s="43"/>
      <c r="C237" s="28"/>
      <c r="D237" s="16"/>
      <c r="E237" s="16"/>
      <c r="F237" s="46"/>
      <c r="G237" s="46"/>
      <c r="H237" s="16" t="s">
        <v>317</v>
      </c>
      <c r="I237" s="46" t="s">
        <v>330</v>
      </c>
      <c r="J237" s="16">
        <v>10</v>
      </c>
      <c r="K237" s="16">
        <v>4000</v>
      </c>
      <c r="L237" s="51"/>
      <c r="M237" s="46"/>
      <c r="N237" s="46"/>
    </row>
    <row r="238" ht="25" customHeight="1" spans="1:14">
      <c r="A238" s="43">
        <f>COUNTA($A$4:A237)</f>
        <v>140</v>
      </c>
      <c r="B238" s="43" t="s">
        <v>232</v>
      </c>
      <c r="C238" s="28" t="s">
        <v>329</v>
      </c>
      <c r="D238" s="16" t="s">
        <v>330</v>
      </c>
      <c r="E238" s="16" t="s">
        <v>340</v>
      </c>
      <c r="F238" s="16" t="s">
        <v>41</v>
      </c>
      <c r="G238" s="16">
        <v>1</v>
      </c>
      <c r="H238" s="16" t="s">
        <v>317</v>
      </c>
      <c r="I238" s="46" t="s">
        <v>330</v>
      </c>
      <c r="J238" s="16">
        <v>4</v>
      </c>
      <c r="K238" s="16">
        <v>1600</v>
      </c>
      <c r="L238" s="51">
        <v>2944</v>
      </c>
      <c r="M238" s="46"/>
      <c r="N238" s="46"/>
    </row>
    <row r="239" ht="25" customHeight="1" spans="1:14">
      <c r="A239" s="43"/>
      <c r="B239" s="43"/>
      <c r="C239" s="28"/>
      <c r="D239" s="16"/>
      <c r="E239" s="16"/>
      <c r="F239" s="16"/>
      <c r="G239" s="16"/>
      <c r="H239" s="16" t="s">
        <v>335</v>
      </c>
      <c r="I239" s="46" t="s">
        <v>330</v>
      </c>
      <c r="J239" s="16">
        <v>3</v>
      </c>
      <c r="K239" s="16">
        <v>1344</v>
      </c>
      <c r="L239" s="51"/>
      <c r="M239" s="46"/>
      <c r="N239" s="46"/>
    </row>
    <row r="240" ht="25" customHeight="1" spans="1:14">
      <c r="A240" s="43">
        <f>COUNTA($A$4:A239)</f>
        <v>141</v>
      </c>
      <c r="B240" s="43" t="s">
        <v>232</v>
      </c>
      <c r="C240" s="28" t="s">
        <v>329</v>
      </c>
      <c r="D240" s="16" t="s">
        <v>330</v>
      </c>
      <c r="E240" s="16" t="s">
        <v>341</v>
      </c>
      <c r="F240" s="46" t="s">
        <v>41</v>
      </c>
      <c r="G240" s="16">
        <v>2</v>
      </c>
      <c r="H240" s="16" t="s">
        <v>317</v>
      </c>
      <c r="I240" s="46" t="s">
        <v>330</v>
      </c>
      <c r="J240" s="16">
        <v>10</v>
      </c>
      <c r="K240" s="16">
        <v>4000</v>
      </c>
      <c r="L240" s="50">
        <v>4000</v>
      </c>
      <c r="M240" s="46"/>
      <c r="N240" s="46"/>
    </row>
    <row r="241" ht="25" customHeight="1" spans="1:14">
      <c r="A241" s="43">
        <f>COUNTA($A$4:A240)</f>
        <v>142</v>
      </c>
      <c r="B241" s="43" t="s">
        <v>232</v>
      </c>
      <c r="C241" s="28" t="s">
        <v>329</v>
      </c>
      <c r="D241" s="16" t="s">
        <v>330</v>
      </c>
      <c r="E241" s="16" t="s">
        <v>342</v>
      </c>
      <c r="F241" s="99" t="s">
        <v>41</v>
      </c>
      <c r="G241" s="16">
        <v>6</v>
      </c>
      <c r="H241" s="16" t="s">
        <v>339</v>
      </c>
      <c r="I241" s="46" t="s">
        <v>330</v>
      </c>
      <c r="J241" s="16">
        <v>3</v>
      </c>
      <c r="K241" s="16">
        <v>1920</v>
      </c>
      <c r="L241" s="50">
        <v>1920</v>
      </c>
      <c r="M241" s="46"/>
      <c r="N241" s="46"/>
    </row>
    <row r="242" ht="25" customHeight="1" spans="1:14">
      <c r="A242" s="43">
        <f>COUNTA($A$4:A241)</f>
        <v>143</v>
      </c>
      <c r="B242" s="43" t="s">
        <v>232</v>
      </c>
      <c r="C242" s="28" t="s">
        <v>329</v>
      </c>
      <c r="D242" s="16" t="s">
        <v>343</v>
      </c>
      <c r="E242" s="16" t="s">
        <v>344</v>
      </c>
      <c r="F242" s="16" t="s">
        <v>133</v>
      </c>
      <c r="G242" s="16">
        <v>3</v>
      </c>
      <c r="H242" s="16" t="s">
        <v>315</v>
      </c>
      <c r="I242" s="46" t="s">
        <v>343</v>
      </c>
      <c r="J242" s="16">
        <v>8</v>
      </c>
      <c r="K242" s="16">
        <v>3840</v>
      </c>
      <c r="L242" s="51">
        <v>4440</v>
      </c>
      <c r="M242" s="46"/>
      <c r="N242" s="46"/>
    </row>
    <row r="243" ht="25" customHeight="1" spans="1:14">
      <c r="A243" s="43"/>
      <c r="B243" s="43"/>
      <c r="C243" s="28"/>
      <c r="D243" s="16"/>
      <c r="E243" s="16"/>
      <c r="F243" s="16"/>
      <c r="G243" s="16"/>
      <c r="H243" s="16" t="s">
        <v>317</v>
      </c>
      <c r="I243" s="46" t="s">
        <v>343</v>
      </c>
      <c r="J243" s="16">
        <v>2</v>
      </c>
      <c r="K243" s="16">
        <v>600</v>
      </c>
      <c r="L243" s="51"/>
      <c r="M243" s="46"/>
      <c r="N243" s="46"/>
    </row>
    <row r="244" ht="25" customHeight="1" spans="1:14">
      <c r="A244" s="43">
        <f>COUNTA($A$4:A243)</f>
        <v>144</v>
      </c>
      <c r="B244" s="43" t="s">
        <v>232</v>
      </c>
      <c r="C244" s="28" t="s">
        <v>329</v>
      </c>
      <c r="D244" s="16" t="s">
        <v>343</v>
      </c>
      <c r="E244" s="16" t="s">
        <v>345</v>
      </c>
      <c r="F244" s="16" t="s">
        <v>133</v>
      </c>
      <c r="G244" s="16">
        <v>2</v>
      </c>
      <c r="H244" s="16" t="s">
        <v>315</v>
      </c>
      <c r="I244" s="46" t="s">
        <v>343</v>
      </c>
      <c r="J244" s="16">
        <v>10</v>
      </c>
      <c r="K244" s="16">
        <v>4800</v>
      </c>
      <c r="L244" s="50">
        <v>4800</v>
      </c>
      <c r="M244" s="46"/>
      <c r="N244" s="46"/>
    </row>
    <row r="245" ht="25" customHeight="1" spans="1:14">
      <c r="A245" s="43">
        <f>COUNTA($A$4:A244)</f>
        <v>145</v>
      </c>
      <c r="B245" s="43" t="s">
        <v>232</v>
      </c>
      <c r="C245" s="28" t="s">
        <v>329</v>
      </c>
      <c r="D245" s="16" t="s">
        <v>343</v>
      </c>
      <c r="E245" s="16" t="s">
        <v>346</v>
      </c>
      <c r="F245" s="16" t="s">
        <v>96</v>
      </c>
      <c r="G245" s="16">
        <v>4</v>
      </c>
      <c r="H245" s="16" t="s">
        <v>315</v>
      </c>
      <c r="I245" s="46" t="s">
        <v>343</v>
      </c>
      <c r="J245" s="16">
        <v>20</v>
      </c>
      <c r="K245" s="16">
        <v>12800</v>
      </c>
      <c r="L245" s="51">
        <v>5000</v>
      </c>
      <c r="M245" s="46"/>
      <c r="N245" s="46" t="s">
        <v>266</v>
      </c>
    </row>
    <row r="246" ht="25" customHeight="1" spans="1:14">
      <c r="A246" s="43">
        <f>COUNTA($A$4:A245)</f>
        <v>146</v>
      </c>
      <c r="B246" s="43" t="s">
        <v>232</v>
      </c>
      <c r="C246" s="28" t="s">
        <v>329</v>
      </c>
      <c r="D246" s="16" t="s">
        <v>343</v>
      </c>
      <c r="E246" s="16" t="s">
        <v>347</v>
      </c>
      <c r="F246" s="16" t="s">
        <v>28</v>
      </c>
      <c r="G246" s="16">
        <v>3</v>
      </c>
      <c r="H246" s="16" t="s">
        <v>317</v>
      </c>
      <c r="I246" s="46" t="s">
        <v>343</v>
      </c>
      <c r="J246" s="16">
        <v>10</v>
      </c>
      <c r="K246" s="16">
        <v>4000</v>
      </c>
      <c r="L246" s="51">
        <v>5000</v>
      </c>
      <c r="M246" s="46"/>
      <c r="N246" s="46" t="s">
        <v>266</v>
      </c>
    </row>
    <row r="247" ht="25" customHeight="1" spans="1:14">
      <c r="A247" s="43"/>
      <c r="B247" s="43"/>
      <c r="C247" s="28"/>
      <c r="D247" s="16"/>
      <c r="E247" s="16"/>
      <c r="F247" s="16"/>
      <c r="G247" s="16"/>
      <c r="H247" s="16" t="s">
        <v>348</v>
      </c>
      <c r="I247" s="46" t="s">
        <v>343</v>
      </c>
      <c r="J247" s="16">
        <v>8</v>
      </c>
      <c r="K247" s="16">
        <v>3200</v>
      </c>
      <c r="L247" s="51"/>
      <c r="M247" s="46"/>
      <c r="N247" s="46"/>
    </row>
    <row r="248" ht="25" customHeight="1" spans="1:14">
      <c r="A248" s="43">
        <f>COUNTA($A$4:A247)</f>
        <v>147</v>
      </c>
      <c r="B248" s="43" t="s">
        <v>232</v>
      </c>
      <c r="C248" s="28" t="s">
        <v>329</v>
      </c>
      <c r="D248" s="16" t="s">
        <v>343</v>
      </c>
      <c r="E248" s="16" t="s">
        <v>349</v>
      </c>
      <c r="F248" s="16" t="s">
        <v>28</v>
      </c>
      <c r="G248" s="16">
        <v>2</v>
      </c>
      <c r="H248" s="16" t="s">
        <v>317</v>
      </c>
      <c r="I248" s="46" t="s">
        <v>343</v>
      </c>
      <c r="J248" s="16">
        <v>10</v>
      </c>
      <c r="K248" s="16">
        <v>4000</v>
      </c>
      <c r="L248" s="51">
        <v>4960</v>
      </c>
      <c r="M248" s="46"/>
      <c r="N248" s="46" t="s">
        <v>350</v>
      </c>
    </row>
    <row r="249" ht="25" customHeight="1" spans="1:14">
      <c r="A249" s="43"/>
      <c r="B249" s="43"/>
      <c r="C249" s="28"/>
      <c r="D249" s="16"/>
      <c r="E249" s="16"/>
      <c r="F249" s="16"/>
      <c r="G249" s="16"/>
      <c r="H249" s="16" t="s">
        <v>62</v>
      </c>
      <c r="I249" s="46" t="s">
        <v>343</v>
      </c>
      <c r="J249" s="16">
        <v>3</v>
      </c>
      <c r="K249" s="16">
        <v>960</v>
      </c>
      <c r="L249" s="51"/>
      <c r="M249" s="46"/>
      <c r="N249" s="46"/>
    </row>
    <row r="250" ht="25" customHeight="1" spans="1:14">
      <c r="A250" s="43">
        <f>COUNTA($A$4:A249)</f>
        <v>148</v>
      </c>
      <c r="B250" s="43" t="s">
        <v>232</v>
      </c>
      <c r="C250" s="28" t="s">
        <v>329</v>
      </c>
      <c r="D250" s="16" t="s">
        <v>351</v>
      </c>
      <c r="E250" s="16" t="s">
        <v>352</v>
      </c>
      <c r="F250" s="16" t="s">
        <v>33</v>
      </c>
      <c r="G250" s="16">
        <v>2</v>
      </c>
      <c r="H250" s="16" t="s">
        <v>348</v>
      </c>
      <c r="I250" s="46" t="s">
        <v>351</v>
      </c>
      <c r="J250" s="16">
        <v>3</v>
      </c>
      <c r="K250" s="16">
        <v>1200</v>
      </c>
      <c r="L250" s="51">
        <v>5000</v>
      </c>
      <c r="M250" s="46"/>
      <c r="N250" s="46" t="s">
        <v>266</v>
      </c>
    </row>
    <row r="251" ht="25" customHeight="1" spans="1:14">
      <c r="A251" s="43"/>
      <c r="B251" s="43"/>
      <c r="C251" s="28"/>
      <c r="D251" s="16"/>
      <c r="E251" s="16"/>
      <c r="F251" s="16"/>
      <c r="G251" s="16"/>
      <c r="H251" s="16" t="s">
        <v>339</v>
      </c>
      <c r="I251" s="46" t="s">
        <v>351</v>
      </c>
      <c r="J251" s="16">
        <v>7</v>
      </c>
      <c r="K251" s="16">
        <v>4480</v>
      </c>
      <c r="L251" s="51"/>
      <c r="M251" s="46"/>
      <c r="N251" s="46"/>
    </row>
    <row r="252" ht="25" customHeight="1" spans="1:14">
      <c r="A252" s="43">
        <f>COUNTA($A$4:A251)</f>
        <v>149</v>
      </c>
      <c r="B252" s="43" t="s">
        <v>232</v>
      </c>
      <c r="C252" s="28" t="s">
        <v>329</v>
      </c>
      <c r="D252" s="16" t="s">
        <v>351</v>
      </c>
      <c r="E252" s="16" t="s">
        <v>353</v>
      </c>
      <c r="F252" s="16" t="s">
        <v>33</v>
      </c>
      <c r="G252" s="16">
        <v>3</v>
      </c>
      <c r="H252" s="16" t="s">
        <v>62</v>
      </c>
      <c r="I252" s="46" t="s">
        <v>351</v>
      </c>
      <c r="J252" s="16">
        <v>5</v>
      </c>
      <c r="K252" s="16">
        <v>1600</v>
      </c>
      <c r="L252" s="51">
        <v>4800</v>
      </c>
      <c r="M252" s="46"/>
      <c r="N252" s="46"/>
    </row>
    <row r="253" ht="25" customHeight="1" spans="1:14">
      <c r="A253" s="43"/>
      <c r="B253" s="43"/>
      <c r="C253" s="28"/>
      <c r="D253" s="16"/>
      <c r="E253" s="16"/>
      <c r="F253" s="16"/>
      <c r="G253" s="16"/>
      <c r="H253" s="16" t="s">
        <v>315</v>
      </c>
      <c r="I253" s="46" t="s">
        <v>351</v>
      </c>
      <c r="J253" s="16">
        <v>5</v>
      </c>
      <c r="K253" s="16">
        <v>3200</v>
      </c>
      <c r="L253" s="51"/>
      <c r="M253" s="46"/>
      <c r="N253" s="46"/>
    </row>
    <row r="254" ht="25" customHeight="1" spans="1:14">
      <c r="A254" s="43">
        <f>COUNTA($A$4:A253)</f>
        <v>150</v>
      </c>
      <c r="B254" s="43" t="s">
        <v>232</v>
      </c>
      <c r="C254" s="28" t="s">
        <v>329</v>
      </c>
      <c r="D254" s="16" t="s">
        <v>354</v>
      </c>
      <c r="E254" s="16" t="s">
        <v>355</v>
      </c>
      <c r="F254" s="46" t="s">
        <v>133</v>
      </c>
      <c r="G254" s="46">
        <v>4</v>
      </c>
      <c r="H254" s="16" t="s">
        <v>315</v>
      </c>
      <c r="I254" s="46" t="s">
        <v>354</v>
      </c>
      <c r="J254" s="16">
        <v>6</v>
      </c>
      <c r="K254" s="16">
        <v>2880</v>
      </c>
      <c r="L254" s="50">
        <v>2880</v>
      </c>
      <c r="M254" s="46"/>
      <c r="N254" s="46"/>
    </row>
    <row r="255" ht="25" customHeight="1" spans="1:14">
      <c r="A255" s="43">
        <f>COUNTA($A$4:A254)</f>
        <v>151</v>
      </c>
      <c r="B255" s="43" t="s">
        <v>232</v>
      </c>
      <c r="C255" s="28" t="s">
        <v>329</v>
      </c>
      <c r="D255" s="16" t="s">
        <v>354</v>
      </c>
      <c r="E255" s="16" t="s">
        <v>356</v>
      </c>
      <c r="F255" s="16" t="s">
        <v>133</v>
      </c>
      <c r="G255" s="16">
        <v>4</v>
      </c>
      <c r="H255" s="16" t="s">
        <v>62</v>
      </c>
      <c r="I255" s="46" t="s">
        <v>354</v>
      </c>
      <c r="J255" s="16">
        <v>2</v>
      </c>
      <c r="K255" s="16">
        <v>480</v>
      </c>
      <c r="L255" s="51">
        <v>3360</v>
      </c>
      <c r="M255" s="46"/>
      <c r="N255" s="46" t="s">
        <v>357</v>
      </c>
    </row>
    <row r="256" ht="25" customHeight="1" spans="1:14">
      <c r="A256" s="43"/>
      <c r="B256" s="43"/>
      <c r="C256" s="28"/>
      <c r="D256" s="16"/>
      <c r="E256" s="16"/>
      <c r="F256" s="16"/>
      <c r="G256" s="16"/>
      <c r="H256" s="16" t="s">
        <v>339</v>
      </c>
      <c r="I256" s="46" t="s">
        <v>354</v>
      </c>
      <c r="J256" s="16">
        <v>5</v>
      </c>
      <c r="K256" s="16">
        <v>2400</v>
      </c>
      <c r="L256" s="51"/>
      <c r="M256" s="46"/>
      <c r="N256" s="46"/>
    </row>
    <row r="257" ht="25" customHeight="1" spans="1:14">
      <c r="A257" s="43"/>
      <c r="B257" s="43"/>
      <c r="C257" s="28"/>
      <c r="D257" s="16"/>
      <c r="E257" s="16"/>
      <c r="F257" s="16"/>
      <c r="G257" s="16"/>
      <c r="H257" s="16" t="s">
        <v>315</v>
      </c>
      <c r="I257" s="46" t="s">
        <v>354</v>
      </c>
      <c r="J257" s="16">
        <v>1</v>
      </c>
      <c r="K257" s="16">
        <v>480</v>
      </c>
      <c r="L257" s="51"/>
      <c r="M257" s="46"/>
      <c r="N257" s="46"/>
    </row>
    <row r="258" ht="25" customHeight="1" spans="1:14">
      <c r="A258" s="43">
        <f>COUNTA($A$4:A257)</f>
        <v>152</v>
      </c>
      <c r="B258" s="43" t="s">
        <v>232</v>
      </c>
      <c r="C258" s="28" t="s">
        <v>329</v>
      </c>
      <c r="D258" s="16" t="s">
        <v>358</v>
      </c>
      <c r="E258" s="16" t="s">
        <v>359</v>
      </c>
      <c r="F258" s="16" t="s">
        <v>41</v>
      </c>
      <c r="G258" s="16">
        <v>1</v>
      </c>
      <c r="H258" s="16" t="s">
        <v>348</v>
      </c>
      <c r="I258" s="46" t="s">
        <v>358</v>
      </c>
      <c r="J258" s="16">
        <v>15</v>
      </c>
      <c r="K258" s="16">
        <v>6000</v>
      </c>
      <c r="L258" s="51">
        <v>5000</v>
      </c>
      <c r="M258" s="46"/>
      <c r="N258" s="46" t="s">
        <v>266</v>
      </c>
    </row>
    <row r="259" ht="25" customHeight="1" spans="1:14">
      <c r="A259" s="43">
        <f>COUNTA($A$4:A258)</f>
        <v>153</v>
      </c>
      <c r="B259" s="43" t="s">
        <v>232</v>
      </c>
      <c r="C259" s="28" t="s">
        <v>329</v>
      </c>
      <c r="D259" s="16" t="s">
        <v>358</v>
      </c>
      <c r="E259" s="16" t="s">
        <v>360</v>
      </c>
      <c r="F259" s="16" t="s">
        <v>96</v>
      </c>
      <c r="G259" s="16">
        <v>5</v>
      </c>
      <c r="H259" s="16" t="s">
        <v>317</v>
      </c>
      <c r="I259" s="46" t="s">
        <v>358</v>
      </c>
      <c r="J259" s="16">
        <v>10</v>
      </c>
      <c r="K259" s="16">
        <v>4000</v>
      </c>
      <c r="L259" s="50">
        <v>4000</v>
      </c>
      <c r="M259" s="46"/>
      <c r="N259" s="46"/>
    </row>
    <row r="260" ht="25" customHeight="1" spans="1:14">
      <c r="A260" s="43">
        <f>COUNTA($A$4:A259)</f>
        <v>154</v>
      </c>
      <c r="B260" s="43" t="s">
        <v>232</v>
      </c>
      <c r="C260" s="28" t="s">
        <v>329</v>
      </c>
      <c r="D260" s="16" t="s">
        <v>358</v>
      </c>
      <c r="E260" s="16" t="s">
        <v>361</v>
      </c>
      <c r="F260" s="16" t="s">
        <v>96</v>
      </c>
      <c r="G260" s="16">
        <v>6</v>
      </c>
      <c r="H260" s="16" t="s">
        <v>339</v>
      </c>
      <c r="I260" s="46" t="s">
        <v>358</v>
      </c>
      <c r="J260" s="16">
        <v>8</v>
      </c>
      <c r="K260" s="16">
        <v>5120</v>
      </c>
      <c r="L260" s="51">
        <v>5000</v>
      </c>
      <c r="M260" s="46"/>
      <c r="N260" s="46" t="s">
        <v>266</v>
      </c>
    </row>
    <row r="261" ht="25" customHeight="1" spans="1:14">
      <c r="A261" s="43">
        <f>COUNTA($A$4:A260)</f>
        <v>155</v>
      </c>
      <c r="B261" s="43" t="s">
        <v>232</v>
      </c>
      <c r="C261" s="28" t="s">
        <v>329</v>
      </c>
      <c r="D261" s="16" t="s">
        <v>358</v>
      </c>
      <c r="E261" s="16" t="s">
        <v>362</v>
      </c>
      <c r="F261" s="16" t="s">
        <v>41</v>
      </c>
      <c r="G261" s="16">
        <v>4</v>
      </c>
      <c r="H261" s="16" t="s">
        <v>315</v>
      </c>
      <c r="I261" s="46" t="s">
        <v>358</v>
      </c>
      <c r="J261" s="16">
        <v>15</v>
      </c>
      <c r="K261" s="16">
        <v>9600</v>
      </c>
      <c r="L261" s="50">
        <v>5000</v>
      </c>
      <c r="M261" s="16"/>
      <c r="N261" s="16" t="s">
        <v>266</v>
      </c>
    </row>
    <row r="262" ht="25" customHeight="1" spans="1:14">
      <c r="A262" s="43">
        <f>COUNTA($A$4:A261)</f>
        <v>156</v>
      </c>
      <c r="B262" s="43" t="s">
        <v>232</v>
      </c>
      <c r="C262" s="28" t="s">
        <v>329</v>
      </c>
      <c r="D262" s="16" t="s">
        <v>358</v>
      </c>
      <c r="E262" s="16" t="s">
        <v>363</v>
      </c>
      <c r="F262" s="16" t="s">
        <v>28</v>
      </c>
      <c r="G262" s="16">
        <v>3</v>
      </c>
      <c r="H262" s="16" t="s">
        <v>317</v>
      </c>
      <c r="I262" s="46" t="s">
        <v>358</v>
      </c>
      <c r="J262" s="16">
        <v>13</v>
      </c>
      <c r="K262" s="16">
        <v>5200</v>
      </c>
      <c r="L262" s="51">
        <v>5000</v>
      </c>
      <c r="M262" s="46"/>
      <c r="N262" s="46" t="s">
        <v>266</v>
      </c>
    </row>
    <row r="263" ht="25" customHeight="1" spans="1:14">
      <c r="A263" s="43">
        <f>COUNTA($A$4:A262)</f>
        <v>157</v>
      </c>
      <c r="B263" s="43" t="s">
        <v>232</v>
      </c>
      <c r="C263" s="28" t="s">
        <v>329</v>
      </c>
      <c r="D263" s="16" t="s">
        <v>358</v>
      </c>
      <c r="E263" s="16" t="s">
        <v>364</v>
      </c>
      <c r="F263" s="16" t="s">
        <v>33</v>
      </c>
      <c r="G263" s="16">
        <v>2</v>
      </c>
      <c r="H263" s="16" t="s">
        <v>62</v>
      </c>
      <c r="I263" s="46" t="s">
        <v>358</v>
      </c>
      <c r="J263" s="16">
        <v>2</v>
      </c>
      <c r="K263" s="16">
        <v>640</v>
      </c>
      <c r="L263" s="51">
        <v>1920</v>
      </c>
      <c r="M263" s="46"/>
      <c r="N263" s="46"/>
    </row>
    <row r="264" ht="25" customHeight="1" spans="1:14">
      <c r="A264" s="43"/>
      <c r="B264" s="43"/>
      <c r="C264" s="28"/>
      <c r="D264" s="16"/>
      <c r="E264" s="16"/>
      <c r="F264" s="16"/>
      <c r="G264" s="16"/>
      <c r="H264" s="16" t="s">
        <v>315</v>
      </c>
      <c r="I264" s="46" t="s">
        <v>358</v>
      </c>
      <c r="J264" s="16">
        <v>2</v>
      </c>
      <c r="K264" s="16">
        <v>1280</v>
      </c>
      <c r="L264" s="51"/>
      <c r="M264" s="46"/>
      <c r="N264" s="46"/>
    </row>
    <row r="265" ht="25" customHeight="1" spans="1:14">
      <c r="A265" s="43">
        <f>COUNTA($A$4:A264)</f>
        <v>158</v>
      </c>
      <c r="B265" s="43" t="s">
        <v>232</v>
      </c>
      <c r="C265" s="28" t="s">
        <v>329</v>
      </c>
      <c r="D265" s="16" t="s">
        <v>358</v>
      </c>
      <c r="E265" s="16" t="s">
        <v>365</v>
      </c>
      <c r="F265" s="16" t="s">
        <v>41</v>
      </c>
      <c r="G265" s="16">
        <v>2</v>
      </c>
      <c r="H265" s="16" t="s">
        <v>62</v>
      </c>
      <c r="I265" s="46" t="s">
        <v>358</v>
      </c>
      <c r="J265" s="16">
        <v>2</v>
      </c>
      <c r="K265" s="16">
        <v>640</v>
      </c>
      <c r="L265" s="50">
        <v>640</v>
      </c>
      <c r="M265" s="46"/>
      <c r="N265" s="46"/>
    </row>
    <row r="266" ht="25" customHeight="1" spans="1:14">
      <c r="A266" s="43">
        <f>COUNTA($A$4:A265)</f>
        <v>159</v>
      </c>
      <c r="B266" s="43" t="s">
        <v>232</v>
      </c>
      <c r="C266" s="28" t="s">
        <v>329</v>
      </c>
      <c r="D266" s="16" t="s">
        <v>358</v>
      </c>
      <c r="E266" s="16" t="s">
        <v>366</v>
      </c>
      <c r="F266" s="16" t="s">
        <v>41</v>
      </c>
      <c r="G266" s="16">
        <v>2</v>
      </c>
      <c r="H266" s="16" t="s">
        <v>317</v>
      </c>
      <c r="I266" s="46" t="s">
        <v>358</v>
      </c>
      <c r="J266" s="16">
        <v>6</v>
      </c>
      <c r="K266" s="16">
        <v>2400</v>
      </c>
      <c r="L266" s="51">
        <v>5000</v>
      </c>
      <c r="M266" s="46"/>
      <c r="N266" s="46" t="s">
        <v>266</v>
      </c>
    </row>
    <row r="267" ht="25" customHeight="1" spans="1:14">
      <c r="A267" s="43"/>
      <c r="B267" s="43"/>
      <c r="C267" s="28"/>
      <c r="D267" s="16"/>
      <c r="E267" s="16"/>
      <c r="F267" s="16"/>
      <c r="G267" s="16"/>
      <c r="H267" s="16" t="s">
        <v>339</v>
      </c>
      <c r="I267" s="46" t="s">
        <v>358</v>
      </c>
      <c r="J267" s="16">
        <v>5</v>
      </c>
      <c r="K267" s="16">
        <v>3200</v>
      </c>
      <c r="L267" s="51"/>
      <c r="M267" s="46"/>
      <c r="N267" s="46"/>
    </row>
    <row r="268" ht="25" customHeight="1" spans="1:14">
      <c r="A268" s="43">
        <f>COUNTA($A$4:A267)</f>
        <v>160</v>
      </c>
      <c r="B268" s="43" t="s">
        <v>232</v>
      </c>
      <c r="C268" s="28" t="s">
        <v>329</v>
      </c>
      <c r="D268" s="16" t="s">
        <v>358</v>
      </c>
      <c r="E268" s="16" t="s">
        <v>367</v>
      </c>
      <c r="F268" s="16" t="s">
        <v>41</v>
      </c>
      <c r="G268" s="16">
        <v>4</v>
      </c>
      <c r="H268" s="16" t="s">
        <v>317</v>
      </c>
      <c r="I268" s="46" t="s">
        <v>358</v>
      </c>
      <c r="J268" s="16">
        <v>15</v>
      </c>
      <c r="K268" s="16">
        <v>6000</v>
      </c>
      <c r="L268" s="51">
        <v>5000</v>
      </c>
      <c r="M268" s="46"/>
      <c r="N268" s="46" t="s">
        <v>266</v>
      </c>
    </row>
    <row r="269" ht="25" customHeight="1" spans="1:14">
      <c r="A269" s="43">
        <f>COUNTA($A$4:A268)</f>
        <v>161</v>
      </c>
      <c r="B269" s="43" t="s">
        <v>232</v>
      </c>
      <c r="C269" s="28" t="s">
        <v>329</v>
      </c>
      <c r="D269" s="16" t="s">
        <v>358</v>
      </c>
      <c r="E269" s="16" t="s">
        <v>368</v>
      </c>
      <c r="F269" s="16" t="s">
        <v>28</v>
      </c>
      <c r="G269" s="16">
        <v>4</v>
      </c>
      <c r="H269" s="16" t="s">
        <v>339</v>
      </c>
      <c r="I269" s="46" t="s">
        <v>358</v>
      </c>
      <c r="J269" s="16">
        <v>7</v>
      </c>
      <c r="K269" s="16">
        <v>4480</v>
      </c>
      <c r="L269" s="50">
        <v>4480</v>
      </c>
      <c r="M269" s="46"/>
      <c r="N269" s="46"/>
    </row>
    <row r="270" ht="25" customHeight="1" spans="1:14">
      <c r="A270" s="43">
        <f>COUNTA($A$4:A269)</f>
        <v>162</v>
      </c>
      <c r="B270" s="43" t="s">
        <v>232</v>
      </c>
      <c r="C270" s="28" t="s">
        <v>329</v>
      </c>
      <c r="D270" s="16" t="s">
        <v>358</v>
      </c>
      <c r="E270" s="16" t="s">
        <v>369</v>
      </c>
      <c r="F270" s="16" t="s">
        <v>96</v>
      </c>
      <c r="G270" s="16">
        <v>4</v>
      </c>
      <c r="H270" s="16" t="s">
        <v>339</v>
      </c>
      <c r="I270" s="46" t="s">
        <v>358</v>
      </c>
      <c r="J270" s="16">
        <v>6</v>
      </c>
      <c r="K270" s="16">
        <v>3840</v>
      </c>
      <c r="L270" s="50">
        <v>3840</v>
      </c>
      <c r="M270" s="46"/>
      <c r="N270" s="46"/>
    </row>
    <row r="271" ht="30" customHeight="1" spans="1:14">
      <c r="A271" s="43">
        <f>COUNTA($A$4:A270)</f>
        <v>163</v>
      </c>
      <c r="B271" s="43" t="s">
        <v>232</v>
      </c>
      <c r="C271" s="52" t="s">
        <v>370</v>
      </c>
      <c r="D271" s="52" t="s">
        <v>371</v>
      </c>
      <c r="E271" s="52" t="s">
        <v>372</v>
      </c>
      <c r="F271" s="52" t="s">
        <v>33</v>
      </c>
      <c r="G271" s="50">
        <v>6</v>
      </c>
      <c r="H271" s="43" t="s">
        <v>306</v>
      </c>
      <c r="I271" s="52" t="s">
        <v>373</v>
      </c>
      <c r="J271" s="43">
        <v>0.5</v>
      </c>
      <c r="K271" s="43">
        <v>320</v>
      </c>
      <c r="L271" s="35">
        <v>320</v>
      </c>
      <c r="M271" s="52" t="s">
        <v>374</v>
      </c>
      <c r="N271" s="52" t="s">
        <v>375</v>
      </c>
    </row>
    <row r="272" ht="30" customHeight="1" spans="1:14">
      <c r="A272" s="43">
        <f>COUNTA($A$4:A271)</f>
        <v>164</v>
      </c>
      <c r="B272" s="43" t="s">
        <v>232</v>
      </c>
      <c r="C272" s="52" t="s">
        <v>370</v>
      </c>
      <c r="D272" s="52" t="s">
        <v>371</v>
      </c>
      <c r="E272" s="28" t="s">
        <v>376</v>
      </c>
      <c r="F272" s="52" t="s">
        <v>41</v>
      </c>
      <c r="G272" s="52">
        <v>4</v>
      </c>
      <c r="H272" s="52" t="s">
        <v>77</v>
      </c>
      <c r="I272" s="52" t="s">
        <v>373</v>
      </c>
      <c r="J272" s="43">
        <v>2</v>
      </c>
      <c r="K272" s="43">
        <v>800</v>
      </c>
      <c r="L272" s="35">
        <v>800</v>
      </c>
      <c r="M272" s="52" t="s">
        <v>377</v>
      </c>
      <c r="N272" s="52"/>
    </row>
    <row r="273" ht="25" customHeight="1" spans="1:14">
      <c r="A273" s="43">
        <f>COUNTA($A$4:A272)</f>
        <v>165</v>
      </c>
      <c r="B273" s="43" t="s">
        <v>232</v>
      </c>
      <c r="C273" s="52" t="s">
        <v>370</v>
      </c>
      <c r="D273" s="52" t="s">
        <v>378</v>
      </c>
      <c r="E273" s="52" t="s">
        <v>379</v>
      </c>
      <c r="F273" s="52" t="s">
        <v>217</v>
      </c>
      <c r="G273" s="50">
        <v>3</v>
      </c>
      <c r="H273" s="52" t="s">
        <v>34</v>
      </c>
      <c r="I273" s="52" t="s">
        <v>380</v>
      </c>
      <c r="J273" s="50">
        <v>1.5</v>
      </c>
      <c r="K273" s="56">
        <v>360</v>
      </c>
      <c r="L273" s="50">
        <v>1260</v>
      </c>
      <c r="M273" s="52"/>
      <c r="N273" s="52"/>
    </row>
    <row r="274" ht="25" customHeight="1" spans="1:14">
      <c r="A274" s="43"/>
      <c r="B274" s="43"/>
      <c r="C274" s="52"/>
      <c r="D274" s="52"/>
      <c r="E274" s="52"/>
      <c r="F274" s="52"/>
      <c r="G274" s="52"/>
      <c r="H274" s="52" t="s">
        <v>381</v>
      </c>
      <c r="I274" s="52"/>
      <c r="J274" s="50">
        <v>3</v>
      </c>
      <c r="K274" s="50">
        <v>900</v>
      </c>
      <c r="L274" s="50"/>
      <c r="M274" s="52"/>
      <c r="N274" s="52"/>
    </row>
    <row r="275" ht="30" customHeight="1" spans="1:14">
      <c r="A275" s="43">
        <f>COUNTA($A$4:A274)</f>
        <v>166</v>
      </c>
      <c r="B275" s="43" t="s">
        <v>232</v>
      </c>
      <c r="C275" s="52" t="s">
        <v>370</v>
      </c>
      <c r="D275" s="52" t="s">
        <v>378</v>
      </c>
      <c r="E275" s="52" t="s">
        <v>382</v>
      </c>
      <c r="F275" s="52" t="s">
        <v>33</v>
      </c>
      <c r="G275" s="50">
        <v>2</v>
      </c>
      <c r="H275" s="52" t="s">
        <v>62</v>
      </c>
      <c r="I275" s="52" t="s">
        <v>380</v>
      </c>
      <c r="J275" s="50">
        <v>1.5</v>
      </c>
      <c r="K275" s="50">
        <v>480</v>
      </c>
      <c r="L275" s="50">
        <v>480</v>
      </c>
      <c r="M275" s="52" t="s">
        <v>383</v>
      </c>
      <c r="N275" s="52"/>
    </row>
    <row r="276" ht="25" customHeight="1" spans="1:14">
      <c r="A276" s="43">
        <f>COUNTA($A$4:A275)</f>
        <v>167</v>
      </c>
      <c r="B276" s="43" t="s">
        <v>232</v>
      </c>
      <c r="C276" s="52" t="s">
        <v>370</v>
      </c>
      <c r="D276" s="52" t="s">
        <v>378</v>
      </c>
      <c r="E276" s="52" t="s">
        <v>384</v>
      </c>
      <c r="F276" s="52" t="s">
        <v>217</v>
      </c>
      <c r="G276" s="50">
        <v>3</v>
      </c>
      <c r="H276" s="52" t="s">
        <v>34</v>
      </c>
      <c r="I276" s="52" t="s">
        <v>380</v>
      </c>
      <c r="J276" s="50">
        <v>1</v>
      </c>
      <c r="K276" s="50">
        <v>240</v>
      </c>
      <c r="L276" s="50">
        <v>240</v>
      </c>
      <c r="M276" s="52"/>
      <c r="N276" s="52"/>
    </row>
    <row r="277" ht="25" customHeight="1" spans="1:14">
      <c r="A277" s="43">
        <f>COUNTA($A$4:A276)</f>
        <v>168</v>
      </c>
      <c r="B277" s="43" t="s">
        <v>232</v>
      </c>
      <c r="C277" s="52" t="s">
        <v>370</v>
      </c>
      <c r="D277" s="52" t="s">
        <v>378</v>
      </c>
      <c r="E277" s="52" t="s">
        <v>385</v>
      </c>
      <c r="F277" s="52" t="s">
        <v>96</v>
      </c>
      <c r="G277" s="50">
        <v>2</v>
      </c>
      <c r="H277" s="52" t="s">
        <v>62</v>
      </c>
      <c r="I277" s="52" t="s">
        <v>380</v>
      </c>
      <c r="J277" s="50">
        <v>1</v>
      </c>
      <c r="K277" s="50">
        <v>320</v>
      </c>
      <c r="L277" s="35">
        <v>896</v>
      </c>
      <c r="M277" s="46"/>
      <c r="N277" s="46"/>
    </row>
    <row r="278" ht="25" customHeight="1" spans="1:14">
      <c r="A278" s="43"/>
      <c r="B278" s="43"/>
      <c r="C278" s="52"/>
      <c r="D278" s="52"/>
      <c r="E278" s="52"/>
      <c r="F278" s="52"/>
      <c r="G278" s="52"/>
      <c r="H278" s="52" t="s">
        <v>386</v>
      </c>
      <c r="I278" s="52"/>
      <c r="J278" s="50">
        <v>1.2</v>
      </c>
      <c r="K278" s="50">
        <v>576</v>
      </c>
      <c r="L278" s="35"/>
      <c r="M278" s="46"/>
      <c r="N278" s="46"/>
    </row>
    <row r="279" ht="25" customHeight="1" spans="1:14">
      <c r="A279" s="43">
        <f>COUNTA($A$4:A278)</f>
        <v>169</v>
      </c>
      <c r="B279" s="43" t="s">
        <v>232</v>
      </c>
      <c r="C279" s="52" t="s">
        <v>370</v>
      </c>
      <c r="D279" s="52" t="s">
        <v>387</v>
      </c>
      <c r="E279" s="52" t="s">
        <v>388</v>
      </c>
      <c r="F279" s="52" t="s">
        <v>217</v>
      </c>
      <c r="G279" s="50">
        <v>2</v>
      </c>
      <c r="H279" s="52" t="s">
        <v>389</v>
      </c>
      <c r="I279" s="52" t="s">
        <v>390</v>
      </c>
      <c r="J279" s="50">
        <v>1.5</v>
      </c>
      <c r="K279" s="50">
        <v>450</v>
      </c>
      <c r="L279" s="35">
        <v>1650</v>
      </c>
      <c r="M279" s="46" t="s">
        <v>391</v>
      </c>
      <c r="N279" s="57" t="s">
        <v>392</v>
      </c>
    </row>
    <row r="280" ht="25" customHeight="1" spans="1:14">
      <c r="A280" s="43"/>
      <c r="B280" s="43"/>
      <c r="C280" s="52"/>
      <c r="D280" s="52"/>
      <c r="E280" s="52"/>
      <c r="F280" s="52"/>
      <c r="G280" s="52"/>
      <c r="H280" s="52" t="s">
        <v>393</v>
      </c>
      <c r="I280" s="52"/>
      <c r="J280" s="50">
        <v>4</v>
      </c>
      <c r="K280" s="50">
        <v>1200</v>
      </c>
      <c r="L280" s="35"/>
      <c r="M280" s="46"/>
      <c r="N280" s="57"/>
    </row>
    <row r="281" ht="25" customHeight="1" spans="1:14">
      <c r="A281" s="43">
        <f>COUNTA($A$4:A280)</f>
        <v>170</v>
      </c>
      <c r="B281" s="43" t="s">
        <v>232</v>
      </c>
      <c r="C281" s="28" t="s">
        <v>370</v>
      </c>
      <c r="D281" s="28" t="s">
        <v>387</v>
      </c>
      <c r="E281" s="52" t="s">
        <v>394</v>
      </c>
      <c r="F281" s="52" t="s">
        <v>41</v>
      </c>
      <c r="G281" s="35">
        <v>3</v>
      </c>
      <c r="H281" s="52" t="s">
        <v>72</v>
      </c>
      <c r="I281" s="43" t="s">
        <v>390</v>
      </c>
      <c r="J281" s="50">
        <v>9</v>
      </c>
      <c r="K281" s="50">
        <v>1800</v>
      </c>
      <c r="L281" s="35">
        <v>5000</v>
      </c>
      <c r="M281" s="46"/>
      <c r="N281" s="46" t="s">
        <v>266</v>
      </c>
    </row>
    <row r="282" ht="25" customHeight="1" spans="1:14">
      <c r="A282" s="43"/>
      <c r="B282" s="43"/>
      <c r="C282" s="28"/>
      <c r="D282" s="28"/>
      <c r="E282" s="52"/>
      <c r="F282" s="52"/>
      <c r="G282" s="43"/>
      <c r="H282" s="52" t="s">
        <v>393</v>
      </c>
      <c r="I282" s="43"/>
      <c r="J282" s="50">
        <v>8</v>
      </c>
      <c r="K282" s="50">
        <v>3200</v>
      </c>
      <c r="L282" s="35"/>
      <c r="M282" s="46"/>
      <c r="N282" s="46"/>
    </row>
    <row r="283" ht="30" customHeight="1" spans="1:14">
      <c r="A283" s="43">
        <f>COUNTA($A$4:A282)</f>
        <v>171</v>
      </c>
      <c r="B283" s="43" t="s">
        <v>232</v>
      </c>
      <c r="C283" s="28" t="s">
        <v>370</v>
      </c>
      <c r="D283" s="28" t="s">
        <v>387</v>
      </c>
      <c r="E283" s="52" t="s">
        <v>395</v>
      </c>
      <c r="F283" s="43" t="s">
        <v>217</v>
      </c>
      <c r="G283" s="35">
        <v>5</v>
      </c>
      <c r="H283" s="52" t="s">
        <v>393</v>
      </c>
      <c r="I283" s="43" t="s">
        <v>390</v>
      </c>
      <c r="J283" s="50">
        <v>4</v>
      </c>
      <c r="K283" s="50">
        <v>1200</v>
      </c>
      <c r="L283" s="50">
        <v>1200</v>
      </c>
      <c r="M283" s="46" t="s">
        <v>396</v>
      </c>
      <c r="N283" s="46"/>
    </row>
    <row r="284" ht="30" customHeight="1" spans="1:14">
      <c r="A284" s="43">
        <f>COUNTA($A$4:A283)</f>
        <v>172</v>
      </c>
      <c r="B284" s="43" t="s">
        <v>232</v>
      </c>
      <c r="C284" s="52" t="s">
        <v>370</v>
      </c>
      <c r="D284" s="52" t="s">
        <v>387</v>
      </c>
      <c r="E284" s="52" t="s">
        <v>397</v>
      </c>
      <c r="F284" s="52" t="s">
        <v>96</v>
      </c>
      <c r="G284" s="52">
        <v>2</v>
      </c>
      <c r="H284" s="52" t="s">
        <v>62</v>
      </c>
      <c r="I284" s="52" t="s">
        <v>390</v>
      </c>
      <c r="J284" s="50">
        <v>6</v>
      </c>
      <c r="K284" s="50">
        <v>1920</v>
      </c>
      <c r="L284" s="50">
        <v>1920</v>
      </c>
      <c r="M284" s="52" t="s">
        <v>398</v>
      </c>
      <c r="N284" s="52"/>
    </row>
    <row r="285" ht="25" customHeight="1" spans="1:14">
      <c r="A285" s="43">
        <f>COUNTA($A$4:A284)</f>
        <v>173</v>
      </c>
      <c r="B285" s="43" t="s">
        <v>232</v>
      </c>
      <c r="C285" s="52" t="s">
        <v>370</v>
      </c>
      <c r="D285" s="52" t="s">
        <v>399</v>
      </c>
      <c r="E285" s="52" t="s">
        <v>400</v>
      </c>
      <c r="F285" s="52" t="s">
        <v>133</v>
      </c>
      <c r="G285" s="52">
        <v>1</v>
      </c>
      <c r="H285" s="52" t="s">
        <v>62</v>
      </c>
      <c r="I285" s="52" t="s">
        <v>401</v>
      </c>
      <c r="J285" s="50">
        <v>2.5</v>
      </c>
      <c r="K285" s="50">
        <v>600</v>
      </c>
      <c r="L285" s="50">
        <v>600</v>
      </c>
      <c r="M285" s="52"/>
      <c r="N285" s="52"/>
    </row>
    <row r="286" ht="25" customHeight="1" spans="1:14">
      <c r="A286" s="43">
        <f>COUNTA($A$4:A285)</f>
        <v>174</v>
      </c>
      <c r="B286" s="43" t="s">
        <v>232</v>
      </c>
      <c r="C286" s="52" t="s">
        <v>370</v>
      </c>
      <c r="D286" s="52" t="s">
        <v>402</v>
      </c>
      <c r="E286" s="52" t="s">
        <v>403</v>
      </c>
      <c r="F286" s="52" t="s">
        <v>83</v>
      </c>
      <c r="G286" s="52">
        <v>4</v>
      </c>
      <c r="H286" s="52" t="s">
        <v>404</v>
      </c>
      <c r="I286" s="52" t="s">
        <v>405</v>
      </c>
      <c r="J286" s="50">
        <v>8</v>
      </c>
      <c r="K286" s="50">
        <v>5120</v>
      </c>
      <c r="L286" s="50">
        <v>5000</v>
      </c>
      <c r="M286" s="52"/>
      <c r="N286" s="52" t="s">
        <v>266</v>
      </c>
    </row>
    <row r="287" ht="25" customHeight="1" spans="1:14">
      <c r="A287" s="43">
        <f>COUNTA($A$4:A286)</f>
        <v>175</v>
      </c>
      <c r="B287" s="43" t="s">
        <v>232</v>
      </c>
      <c r="C287" s="52" t="s">
        <v>370</v>
      </c>
      <c r="D287" s="52" t="s">
        <v>402</v>
      </c>
      <c r="E287" s="52" t="s">
        <v>406</v>
      </c>
      <c r="F287" s="52" t="s">
        <v>96</v>
      </c>
      <c r="G287" s="50">
        <v>5</v>
      </c>
      <c r="H287" s="52" t="s">
        <v>404</v>
      </c>
      <c r="I287" s="52" t="s">
        <v>405</v>
      </c>
      <c r="J287" s="50">
        <v>8</v>
      </c>
      <c r="K287" s="50">
        <v>5120</v>
      </c>
      <c r="L287" s="50">
        <v>5000</v>
      </c>
      <c r="M287" s="52"/>
      <c r="N287" s="52" t="s">
        <v>266</v>
      </c>
    </row>
    <row r="288" ht="25" customHeight="1" spans="1:14">
      <c r="A288" s="43">
        <f>COUNTA($A$4:A287)</f>
        <v>176</v>
      </c>
      <c r="B288" s="43" t="s">
        <v>232</v>
      </c>
      <c r="C288" s="52" t="s">
        <v>370</v>
      </c>
      <c r="D288" s="52" t="s">
        <v>402</v>
      </c>
      <c r="E288" s="52" t="s">
        <v>407</v>
      </c>
      <c r="F288" s="52" t="s">
        <v>96</v>
      </c>
      <c r="G288" s="50">
        <v>5</v>
      </c>
      <c r="H288" s="52" t="s">
        <v>404</v>
      </c>
      <c r="I288" s="52" t="s">
        <v>405</v>
      </c>
      <c r="J288" s="50">
        <v>8</v>
      </c>
      <c r="K288" s="50">
        <v>5120</v>
      </c>
      <c r="L288" s="50">
        <v>5000</v>
      </c>
      <c r="M288" s="52"/>
      <c r="N288" s="52" t="s">
        <v>266</v>
      </c>
    </row>
    <row r="289" ht="25" customHeight="1" spans="1:14">
      <c r="A289" s="43">
        <f>COUNTA($A$4:A288)</f>
        <v>177</v>
      </c>
      <c r="B289" s="43" t="s">
        <v>232</v>
      </c>
      <c r="C289" s="52" t="s">
        <v>370</v>
      </c>
      <c r="D289" s="52" t="s">
        <v>402</v>
      </c>
      <c r="E289" s="52" t="s">
        <v>408</v>
      </c>
      <c r="F289" s="52" t="s">
        <v>96</v>
      </c>
      <c r="G289" s="50">
        <v>8</v>
      </c>
      <c r="H289" s="52" t="s">
        <v>404</v>
      </c>
      <c r="I289" s="52" t="s">
        <v>405</v>
      </c>
      <c r="J289" s="50">
        <v>8</v>
      </c>
      <c r="K289" s="50">
        <v>5120</v>
      </c>
      <c r="L289" s="50">
        <v>5000</v>
      </c>
      <c r="M289" s="52"/>
      <c r="N289" s="52" t="s">
        <v>266</v>
      </c>
    </row>
    <row r="290" ht="25" customHeight="1" spans="1:14">
      <c r="A290" s="43">
        <f>COUNTA($A$4:A289)</f>
        <v>178</v>
      </c>
      <c r="B290" s="43" t="s">
        <v>232</v>
      </c>
      <c r="C290" s="52" t="s">
        <v>370</v>
      </c>
      <c r="D290" s="52" t="s">
        <v>402</v>
      </c>
      <c r="E290" s="52" t="s">
        <v>409</v>
      </c>
      <c r="F290" s="52" t="s">
        <v>96</v>
      </c>
      <c r="G290" s="50">
        <v>2</v>
      </c>
      <c r="H290" s="52" t="s">
        <v>404</v>
      </c>
      <c r="I290" s="52" t="s">
        <v>405</v>
      </c>
      <c r="J290" s="50">
        <v>8</v>
      </c>
      <c r="K290" s="50">
        <v>5120</v>
      </c>
      <c r="L290" s="50">
        <v>5000</v>
      </c>
      <c r="M290" s="52"/>
      <c r="N290" s="52" t="s">
        <v>266</v>
      </c>
    </row>
    <row r="291" ht="25" customHeight="1" spans="1:14">
      <c r="A291" s="43">
        <f>COUNTA($A$4:A290)</f>
        <v>179</v>
      </c>
      <c r="B291" s="43" t="s">
        <v>232</v>
      </c>
      <c r="C291" s="52" t="s">
        <v>370</v>
      </c>
      <c r="D291" s="52" t="s">
        <v>402</v>
      </c>
      <c r="E291" s="52" t="s">
        <v>410</v>
      </c>
      <c r="F291" s="52" t="s">
        <v>133</v>
      </c>
      <c r="G291" s="52">
        <v>4</v>
      </c>
      <c r="H291" s="52" t="s">
        <v>404</v>
      </c>
      <c r="I291" s="52" t="s">
        <v>405</v>
      </c>
      <c r="J291" s="50">
        <v>11</v>
      </c>
      <c r="K291" s="50">
        <v>5280</v>
      </c>
      <c r="L291" s="50">
        <v>5000</v>
      </c>
      <c r="M291" s="52"/>
      <c r="N291" s="52" t="s">
        <v>266</v>
      </c>
    </row>
    <row r="292" ht="25" customHeight="1" spans="1:14">
      <c r="A292" s="43">
        <f>COUNTA($A$4:A291)</f>
        <v>180</v>
      </c>
      <c r="B292" s="43" t="s">
        <v>232</v>
      </c>
      <c r="C292" s="52" t="s">
        <v>370</v>
      </c>
      <c r="D292" s="52" t="s">
        <v>411</v>
      </c>
      <c r="E292" s="52" t="s">
        <v>412</v>
      </c>
      <c r="F292" s="52" t="s">
        <v>96</v>
      </c>
      <c r="G292" s="50">
        <v>5</v>
      </c>
      <c r="H292" s="52" t="s">
        <v>34</v>
      </c>
      <c r="I292" s="52" t="s">
        <v>413</v>
      </c>
      <c r="J292" s="50">
        <v>3</v>
      </c>
      <c r="K292" s="56">
        <v>960</v>
      </c>
      <c r="L292" s="50">
        <v>1600</v>
      </c>
      <c r="M292" s="52"/>
      <c r="N292" s="52"/>
    </row>
    <row r="293" ht="25" customHeight="1" spans="1:14">
      <c r="A293" s="43"/>
      <c r="B293" s="43"/>
      <c r="C293" s="52"/>
      <c r="D293" s="52"/>
      <c r="E293" s="52"/>
      <c r="F293" s="52"/>
      <c r="G293" s="52"/>
      <c r="H293" s="52" t="s">
        <v>62</v>
      </c>
      <c r="I293" s="52"/>
      <c r="J293" s="50">
        <v>2</v>
      </c>
      <c r="K293" s="50">
        <v>640</v>
      </c>
      <c r="L293" s="50"/>
      <c r="M293" s="52"/>
      <c r="N293" s="52"/>
    </row>
    <row r="294" ht="30" customHeight="1" spans="1:14">
      <c r="A294" s="43">
        <f>COUNTA($A$4:A293)</f>
        <v>181</v>
      </c>
      <c r="B294" s="43" t="s">
        <v>232</v>
      </c>
      <c r="C294" s="52" t="s">
        <v>370</v>
      </c>
      <c r="D294" s="52" t="s">
        <v>414</v>
      </c>
      <c r="E294" s="52" t="s">
        <v>415</v>
      </c>
      <c r="F294" s="52" t="s">
        <v>133</v>
      </c>
      <c r="G294" s="50">
        <v>4</v>
      </c>
      <c r="H294" s="52" t="s">
        <v>34</v>
      </c>
      <c r="I294" s="52" t="s">
        <v>416</v>
      </c>
      <c r="J294" s="50">
        <v>1</v>
      </c>
      <c r="K294" s="50">
        <v>240</v>
      </c>
      <c r="L294" s="50">
        <v>240</v>
      </c>
      <c r="M294" s="52" t="s">
        <v>417</v>
      </c>
      <c r="N294" s="52"/>
    </row>
    <row r="295" ht="25" customHeight="1" spans="1:14">
      <c r="A295" s="53">
        <f>COUNTA($A$4:A294)</f>
        <v>182</v>
      </c>
      <c r="B295" s="53" t="s">
        <v>418</v>
      </c>
      <c r="C295" s="48" t="s">
        <v>419</v>
      </c>
      <c r="D295" s="48" t="s">
        <v>420</v>
      </c>
      <c r="E295" s="48" t="s">
        <v>421</v>
      </c>
      <c r="F295" s="48" t="s">
        <v>96</v>
      </c>
      <c r="G295" s="48">
        <v>3</v>
      </c>
      <c r="H295" s="48" t="s">
        <v>62</v>
      </c>
      <c r="I295" s="48" t="s">
        <v>420</v>
      </c>
      <c r="J295" s="48">
        <v>2</v>
      </c>
      <c r="K295" s="48">
        <v>640</v>
      </c>
      <c r="L295" s="48">
        <v>640</v>
      </c>
      <c r="M295" s="48"/>
      <c r="N295" s="28"/>
    </row>
    <row r="296" ht="25" customHeight="1" spans="1:14">
      <c r="A296" s="53">
        <f>COUNTA($A$4:A295)</f>
        <v>183</v>
      </c>
      <c r="B296" s="53" t="s">
        <v>418</v>
      </c>
      <c r="C296" s="48" t="s">
        <v>419</v>
      </c>
      <c r="D296" s="48" t="s">
        <v>420</v>
      </c>
      <c r="E296" s="48" t="s">
        <v>422</v>
      </c>
      <c r="F296" s="48" t="s">
        <v>22</v>
      </c>
      <c r="G296" s="48">
        <v>4</v>
      </c>
      <c r="H296" s="48" t="s">
        <v>34</v>
      </c>
      <c r="I296" s="48" t="s">
        <v>420</v>
      </c>
      <c r="J296" s="48">
        <v>3</v>
      </c>
      <c r="K296" s="48">
        <v>720</v>
      </c>
      <c r="L296" s="48">
        <v>720</v>
      </c>
      <c r="M296" s="48"/>
      <c r="N296" s="28"/>
    </row>
    <row r="297" ht="25" customHeight="1" spans="1:14">
      <c r="A297" s="53">
        <f>COUNTA($A$4:A296)</f>
        <v>184</v>
      </c>
      <c r="B297" s="53" t="s">
        <v>418</v>
      </c>
      <c r="C297" s="48" t="s">
        <v>419</v>
      </c>
      <c r="D297" s="43" t="s">
        <v>423</v>
      </c>
      <c r="E297" s="43" t="s">
        <v>424</v>
      </c>
      <c r="F297" s="48" t="s">
        <v>96</v>
      </c>
      <c r="G297" s="43">
        <v>2</v>
      </c>
      <c r="H297" s="43" t="s">
        <v>62</v>
      </c>
      <c r="I297" s="43" t="s">
        <v>423</v>
      </c>
      <c r="J297" s="43">
        <v>2</v>
      </c>
      <c r="K297" s="43">
        <v>640</v>
      </c>
      <c r="L297" s="43">
        <v>640</v>
      </c>
      <c r="M297" s="48"/>
      <c r="N297" s="16"/>
    </row>
    <row r="298" ht="25" customHeight="1" spans="1:14">
      <c r="A298" s="53">
        <f>COUNTA($A$4:A297)</f>
        <v>185</v>
      </c>
      <c r="B298" s="53" t="s">
        <v>418</v>
      </c>
      <c r="C298" s="48" t="s">
        <v>419</v>
      </c>
      <c r="D298" s="43" t="s">
        <v>423</v>
      </c>
      <c r="E298" s="43" t="s">
        <v>425</v>
      </c>
      <c r="F298" s="43" t="s">
        <v>41</v>
      </c>
      <c r="G298" s="43">
        <v>2</v>
      </c>
      <c r="H298" s="43" t="s">
        <v>62</v>
      </c>
      <c r="I298" s="43" t="s">
        <v>423</v>
      </c>
      <c r="J298" s="43">
        <v>3.5</v>
      </c>
      <c r="K298" s="43">
        <v>1120</v>
      </c>
      <c r="L298" s="43">
        <v>1120</v>
      </c>
      <c r="M298" s="48"/>
      <c r="N298" s="16"/>
    </row>
    <row r="299" ht="25" customHeight="1" spans="1:14">
      <c r="A299" s="53">
        <f>COUNTA($A$4:A298)</f>
        <v>186</v>
      </c>
      <c r="B299" s="53" t="s">
        <v>418</v>
      </c>
      <c r="C299" s="16" t="s">
        <v>426</v>
      </c>
      <c r="D299" s="16" t="s">
        <v>427</v>
      </c>
      <c r="E299" s="16" t="s">
        <v>428</v>
      </c>
      <c r="F299" s="16" t="s">
        <v>28</v>
      </c>
      <c r="G299" s="16">
        <v>2</v>
      </c>
      <c r="H299" s="16" t="s">
        <v>429</v>
      </c>
      <c r="I299" s="16" t="s">
        <v>427</v>
      </c>
      <c r="J299" s="16">
        <v>5</v>
      </c>
      <c r="K299" s="16">
        <v>1600</v>
      </c>
      <c r="L299" s="16">
        <v>1600</v>
      </c>
      <c r="M299" s="16"/>
      <c r="N299" s="16"/>
    </row>
    <row r="300" ht="25" customHeight="1" spans="1:14">
      <c r="A300" s="53">
        <f>COUNTA($A$4:A299)</f>
        <v>187</v>
      </c>
      <c r="B300" s="53" t="s">
        <v>418</v>
      </c>
      <c r="C300" s="16" t="s">
        <v>426</v>
      </c>
      <c r="D300" s="16" t="s">
        <v>430</v>
      </c>
      <c r="E300" s="16" t="s">
        <v>431</v>
      </c>
      <c r="F300" s="16" t="s">
        <v>28</v>
      </c>
      <c r="G300" s="16">
        <v>1</v>
      </c>
      <c r="H300" s="16" t="s">
        <v>432</v>
      </c>
      <c r="I300" s="16" t="s">
        <v>430</v>
      </c>
      <c r="J300" s="16">
        <v>5</v>
      </c>
      <c r="K300" s="16">
        <v>1600</v>
      </c>
      <c r="L300" s="16">
        <v>1600</v>
      </c>
      <c r="M300" s="16"/>
      <c r="N300" s="16"/>
    </row>
    <row r="301" ht="25" customHeight="1" spans="1:14">
      <c r="A301" s="53">
        <f>COUNTA($A$4:A300)</f>
        <v>188</v>
      </c>
      <c r="B301" s="53" t="s">
        <v>418</v>
      </c>
      <c r="C301" s="16" t="s">
        <v>426</v>
      </c>
      <c r="D301" s="16" t="s">
        <v>433</v>
      </c>
      <c r="E301" s="16" t="s">
        <v>434</v>
      </c>
      <c r="F301" s="16" t="s">
        <v>28</v>
      </c>
      <c r="G301" s="16">
        <v>2</v>
      </c>
      <c r="H301" s="16" t="s">
        <v>429</v>
      </c>
      <c r="I301" s="16" t="s">
        <v>435</v>
      </c>
      <c r="J301" s="16">
        <v>3.9</v>
      </c>
      <c r="K301" s="16">
        <v>1248</v>
      </c>
      <c r="L301" s="16">
        <v>2984</v>
      </c>
      <c r="M301" s="16"/>
      <c r="N301" s="16"/>
    </row>
    <row r="302" ht="25" customHeight="1" spans="1:14">
      <c r="A302" s="53"/>
      <c r="B302" s="53"/>
      <c r="C302" s="16"/>
      <c r="D302" s="16"/>
      <c r="E302" s="16"/>
      <c r="F302" s="16"/>
      <c r="G302" s="16"/>
      <c r="H302" s="16" t="s">
        <v>436</v>
      </c>
      <c r="I302" s="16"/>
      <c r="J302" s="16">
        <v>30</v>
      </c>
      <c r="K302" s="43">
        <v>360</v>
      </c>
      <c r="L302" s="16"/>
      <c r="M302" s="16"/>
      <c r="N302" s="16"/>
    </row>
    <row r="303" ht="25" customHeight="1" spans="1:14">
      <c r="A303" s="53"/>
      <c r="B303" s="53"/>
      <c r="C303" s="16"/>
      <c r="D303" s="16"/>
      <c r="E303" s="16"/>
      <c r="F303" s="16"/>
      <c r="G303" s="16"/>
      <c r="H303" s="16" t="s">
        <v>437</v>
      </c>
      <c r="I303" s="16"/>
      <c r="J303" s="16">
        <v>86</v>
      </c>
      <c r="K303" s="43">
        <v>1376</v>
      </c>
      <c r="L303" s="16"/>
      <c r="M303" s="16"/>
      <c r="N303" s="16"/>
    </row>
    <row r="304" ht="25" customHeight="1" spans="1:14">
      <c r="A304" s="53">
        <f>COUNTA($A$4:A303)</f>
        <v>189</v>
      </c>
      <c r="B304" s="53" t="s">
        <v>418</v>
      </c>
      <c r="C304" s="16" t="s">
        <v>426</v>
      </c>
      <c r="D304" s="16" t="s">
        <v>433</v>
      </c>
      <c r="E304" s="43" t="s">
        <v>438</v>
      </c>
      <c r="F304" s="16" t="s">
        <v>41</v>
      </c>
      <c r="G304" s="16">
        <v>2</v>
      </c>
      <c r="H304" s="16" t="s">
        <v>429</v>
      </c>
      <c r="I304" s="16" t="s">
        <v>433</v>
      </c>
      <c r="J304" s="16">
        <v>1.5</v>
      </c>
      <c r="K304" s="43">
        <v>480</v>
      </c>
      <c r="L304" s="44">
        <v>2080</v>
      </c>
      <c r="M304" s="16" t="s">
        <v>439</v>
      </c>
      <c r="N304" s="16"/>
    </row>
    <row r="305" ht="25" customHeight="1" spans="1:14">
      <c r="A305" s="53"/>
      <c r="B305" s="53"/>
      <c r="C305" s="16"/>
      <c r="D305" s="16"/>
      <c r="E305" s="43"/>
      <c r="F305" s="16"/>
      <c r="G305" s="16"/>
      <c r="H305" s="16" t="s">
        <v>432</v>
      </c>
      <c r="I305" s="16"/>
      <c r="J305" s="16">
        <v>5</v>
      </c>
      <c r="K305" s="43">
        <v>1600</v>
      </c>
      <c r="L305" s="44"/>
      <c r="M305" s="16"/>
      <c r="N305" s="16"/>
    </row>
    <row r="306" ht="25" customHeight="1" spans="1:14">
      <c r="A306" s="53">
        <f>COUNTA($A$4:A305)</f>
        <v>190</v>
      </c>
      <c r="B306" s="53" t="s">
        <v>418</v>
      </c>
      <c r="C306" s="16" t="s">
        <v>426</v>
      </c>
      <c r="D306" s="16" t="s">
        <v>440</v>
      </c>
      <c r="E306" s="16" t="s">
        <v>441</v>
      </c>
      <c r="F306" s="16" t="s">
        <v>217</v>
      </c>
      <c r="G306" s="16">
        <v>4</v>
      </c>
      <c r="H306" s="16" t="s">
        <v>429</v>
      </c>
      <c r="I306" s="16" t="s">
        <v>440</v>
      </c>
      <c r="J306" s="16">
        <v>3</v>
      </c>
      <c r="K306" s="43">
        <v>720</v>
      </c>
      <c r="L306" s="43">
        <v>720</v>
      </c>
      <c r="M306" s="16"/>
      <c r="N306" s="16"/>
    </row>
    <row r="307" ht="25" customHeight="1" spans="1:14">
      <c r="A307" s="53">
        <f>COUNTA($A$4:A306)</f>
        <v>191</v>
      </c>
      <c r="B307" s="53" t="s">
        <v>418</v>
      </c>
      <c r="C307" s="16" t="s">
        <v>426</v>
      </c>
      <c r="D307" s="43" t="s">
        <v>442</v>
      </c>
      <c r="E307" s="16" t="s">
        <v>443</v>
      </c>
      <c r="F307" s="16" t="s">
        <v>28</v>
      </c>
      <c r="G307" s="16">
        <v>1</v>
      </c>
      <c r="H307" s="16" t="s">
        <v>429</v>
      </c>
      <c r="I307" s="16" t="s">
        <v>442</v>
      </c>
      <c r="J307" s="16">
        <v>5</v>
      </c>
      <c r="K307" s="43">
        <v>1600</v>
      </c>
      <c r="L307" s="43">
        <v>1600</v>
      </c>
      <c r="M307" s="16"/>
      <c r="N307" s="16"/>
    </row>
    <row r="308" ht="25" customHeight="1" spans="1:14">
      <c r="A308" s="53">
        <f>COUNTA($A$4:A307)</f>
        <v>192</v>
      </c>
      <c r="B308" s="53" t="s">
        <v>418</v>
      </c>
      <c r="C308" s="16" t="s">
        <v>426</v>
      </c>
      <c r="D308" s="16" t="s">
        <v>444</v>
      </c>
      <c r="E308" s="16" t="s">
        <v>445</v>
      </c>
      <c r="F308" s="16" t="s">
        <v>112</v>
      </c>
      <c r="G308" s="16">
        <v>3</v>
      </c>
      <c r="H308" s="16" t="s">
        <v>429</v>
      </c>
      <c r="I308" s="16" t="s">
        <v>444</v>
      </c>
      <c r="J308" s="16">
        <v>4.3</v>
      </c>
      <c r="K308" s="43">
        <v>1720</v>
      </c>
      <c r="L308" s="43">
        <v>1720</v>
      </c>
      <c r="M308" s="16"/>
      <c r="N308" s="16"/>
    </row>
    <row r="309" ht="25" customHeight="1" spans="1:14">
      <c r="A309" s="53">
        <f>COUNTA($A$4:A308)</f>
        <v>193</v>
      </c>
      <c r="B309" s="53" t="s">
        <v>418</v>
      </c>
      <c r="C309" s="16" t="s">
        <v>426</v>
      </c>
      <c r="D309" s="16" t="s">
        <v>446</v>
      </c>
      <c r="E309" s="16" t="s">
        <v>447</v>
      </c>
      <c r="F309" s="16" t="s">
        <v>217</v>
      </c>
      <c r="G309" s="16">
        <v>3</v>
      </c>
      <c r="H309" s="16" t="s">
        <v>429</v>
      </c>
      <c r="I309" s="16" t="s">
        <v>446</v>
      </c>
      <c r="J309" s="16">
        <v>5</v>
      </c>
      <c r="K309" s="43">
        <v>1200</v>
      </c>
      <c r="L309" s="43">
        <v>2280</v>
      </c>
      <c r="M309" s="16"/>
      <c r="N309" s="16"/>
    </row>
    <row r="310" ht="25" customHeight="1" spans="1:14">
      <c r="A310" s="53"/>
      <c r="B310" s="53"/>
      <c r="C310" s="16"/>
      <c r="D310" s="16"/>
      <c r="E310" s="16"/>
      <c r="F310" s="16"/>
      <c r="G310" s="16"/>
      <c r="H310" s="16" t="s">
        <v>29</v>
      </c>
      <c r="I310" s="16"/>
      <c r="J310" s="16">
        <v>3</v>
      </c>
      <c r="K310" s="43">
        <v>1080</v>
      </c>
      <c r="L310" s="43"/>
      <c r="M310" s="16"/>
      <c r="N310" s="16"/>
    </row>
    <row r="311" ht="25" customHeight="1" spans="1:14">
      <c r="A311" s="53">
        <f>COUNTA($A$4:A310)</f>
        <v>194</v>
      </c>
      <c r="B311" s="53" t="s">
        <v>418</v>
      </c>
      <c r="C311" s="16" t="s">
        <v>426</v>
      </c>
      <c r="D311" s="16" t="s">
        <v>427</v>
      </c>
      <c r="E311" s="16" t="s">
        <v>448</v>
      </c>
      <c r="F311" s="16" t="s">
        <v>28</v>
      </c>
      <c r="G311" s="16">
        <v>3</v>
      </c>
      <c r="H311" s="16" t="s">
        <v>449</v>
      </c>
      <c r="I311" s="16" t="s">
        <v>427</v>
      </c>
      <c r="J311" s="16">
        <v>1</v>
      </c>
      <c r="K311" s="43">
        <v>400</v>
      </c>
      <c r="L311" s="43">
        <v>1680</v>
      </c>
      <c r="M311" s="16"/>
      <c r="N311" s="16"/>
    </row>
    <row r="312" ht="25" customHeight="1" spans="1:14">
      <c r="A312" s="53"/>
      <c r="B312" s="53"/>
      <c r="C312" s="16"/>
      <c r="D312" s="16"/>
      <c r="E312" s="16"/>
      <c r="F312" s="16"/>
      <c r="G312" s="16"/>
      <c r="H312" s="16" t="s">
        <v>429</v>
      </c>
      <c r="I312" s="16"/>
      <c r="J312" s="16">
        <v>4</v>
      </c>
      <c r="K312" s="43">
        <v>1280</v>
      </c>
      <c r="L312" s="43"/>
      <c r="M312" s="16"/>
      <c r="N312" s="16"/>
    </row>
    <row r="313" ht="25" customHeight="1" spans="1:14">
      <c r="A313" s="53">
        <f>COUNTA($A$4:A312)</f>
        <v>195</v>
      </c>
      <c r="B313" s="53" t="s">
        <v>418</v>
      </c>
      <c r="C313" s="16" t="s">
        <v>426</v>
      </c>
      <c r="D313" s="16" t="s">
        <v>444</v>
      </c>
      <c r="E313" s="16" t="s">
        <v>450</v>
      </c>
      <c r="F313" s="16" t="s">
        <v>28</v>
      </c>
      <c r="G313" s="16">
        <v>2</v>
      </c>
      <c r="H313" s="16" t="s">
        <v>429</v>
      </c>
      <c r="I313" s="16" t="s">
        <v>444</v>
      </c>
      <c r="J313" s="16">
        <v>15</v>
      </c>
      <c r="K313" s="43">
        <v>4800</v>
      </c>
      <c r="L313" s="43">
        <v>4800</v>
      </c>
      <c r="M313" s="16"/>
      <c r="N313" s="16"/>
    </row>
    <row r="314" ht="25" customHeight="1" spans="1:14">
      <c r="A314" s="53">
        <f>COUNTA($A$4:A313)</f>
        <v>196</v>
      </c>
      <c r="B314" s="53" t="s">
        <v>418</v>
      </c>
      <c r="C314" s="16" t="s">
        <v>426</v>
      </c>
      <c r="D314" s="16" t="s">
        <v>427</v>
      </c>
      <c r="E314" s="16" t="s">
        <v>451</v>
      </c>
      <c r="F314" s="16" t="s">
        <v>28</v>
      </c>
      <c r="G314" s="16">
        <v>4</v>
      </c>
      <c r="H314" s="16" t="s">
        <v>429</v>
      </c>
      <c r="I314" s="16" t="s">
        <v>427</v>
      </c>
      <c r="J314" s="16">
        <v>3.7</v>
      </c>
      <c r="K314" s="43">
        <v>1184</v>
      </c>
      <c r="L314" s="43">
        <v>2264</v>
      </c>
      <c r="M314" s="16"/>
      <c r="N314" s="16"/>
    </row>
    <row r="315" ht="25" customHeight="1" spans="1:14">
      <c r="A315" s="53"/>
      <c r="B315" s="53"/>
      <c r="C315" s="16"/>
      <c r="D315" s="16"/>
      <c r="E315" s="16"/>
      <c r="F315" s="16"/>
      <c r="G315" s="16"/>
      <c r="H315" s="16" t="s">
        <v>452</v>
      </c>
      <c r="I315" s="16"/>
      <c r="J315" s="16">
        <v>1</v>
      </c>
      <c r="K315" s="43">
        <v>400</v>
      </c>
      <c r="L315" s="43"/>
      <c r="M315" s="16"/>
      <c r="N315" s="16"/>
    </row>
    <row r="316" ht="25" customHeight="1" spans="1:14">
      <c r="A316" s="53"/>
      <c r="B316" s="53"/>
      <c r="C316" s="16"/>
      <c r="D316" s="16"/>
      <c r="E316" s="16"/>
      <c r="F316" s="16"/>
      <c r="G316" s="16"/>
      <c r="H316" s="16" t="s">
        <v>453</v>
      </c>
      <c r="I316" s="16"/>
      <c r="J316" s="16">
        <v>1.7</v>
      </c>
      <c r="K316" s="43">
        <v>680</v>
      </c>
      <c r="L316" s="43"/>
      <c r="M316" s="16"/>
      <c r="N316" s="16"/>
    </row>
    <row r="317" ht="25" customHeight="1" spans="1:14">
      <c r="A317" s="53">
        <f>COUNTA($A$4:A316)</f>
        <v>197</v>
      </c>
      <c r="B317" s="53" t="s">
        <v>418</v>
      </c>
      <c r="C317" s="16" t="s">
        <v>426</v>
      </c>
      <c r="D317" s="16" t="s">
        <v>440</v>
      </c>
      <c r="E317" s="16" t="s">
        <v>454</v>
      </c>
      <c r="F317" s="16" t="s">
        <v>28</v>
      </c>
      <c r="G317" s="16">
        <v>1</v>
      </c>
      <c r="H317" s="16" t="s">
        <v>453</v>
      </c>
      <c r="I317" s="16" t="s">
        <v>440</v>
      </c>
      <c r="J317" s="16">
        <v>1</v>
      </c>
      <c r="K317" s="43">
        <v>400</v>
      </c>
      <c r="L317" s="43">
        <v>816</v>
      </c>
      <c r="M317" s="16"/>
      <c r="N317" s="16"/>
    </row>
    <row r="318" ht="25" customHeight="1" spans="1:14">
      <c r="A318" s="53"/>
      <c r="B318" s="53"/>
      <c r="C318" s="16"/>
      <c r="D318" s="16"/>
      <c r="E318" s="16"/>
      <c r="F318" s="16"/>
      <c r="G318" s="16"/>
      <c r="H318" s="16" t="s">
        <v>429</v>
      </c>
      <c r="I318" s="16"/>
      <c r="J318" s="16">
        <v>1.3</v>
      </c>
      <c r="K318" s="43">
        <v>416</v>
      </c>
      <c r="L318" s="43"/>
      <c r="M318" s="16"/>
      <c r="N318" s="16"/>
    </row>
    <row r="319" ht="25" customHeight="1" spans="1:14">
      <c r="A319" s="53">
        <f>COUNTA($A$4:A318)</f>
        <v>198</v>
      </c>
      <c r="B319" s="53" t="s">
        <v>418</v>
      </c>
      <c r="C319" s="16" t="s">
        <v>426</v>
      </c>
      <c r="D319" s="16" t="s">
        <v>427</v>
      </c>
      <c r="E319" s="16" t="s">
        <v>455</v>
      </c>
      <c r="F319" s="16" t="s">
        <v>28</v>
      </c>
      <c r="G319" s="16">
        <v>4</v>
      </c>
      <c r="H319" s="16" t="s">
        <v>429</v>
      </c>
      <c r="I319" s="16" t="s">
        <v>427</v>
      </c>
      <c r="J319" s="16">
        <v>6</v>
      </c>
      <c r="K319" s="43">
        <v>1920</v>
      </c>
      <c r="L319" s="43">
        <v>1920</v>
      </c>
      <c r="M319" s="16"/>
      <c r="N319" s="16"/>
    </row>
    <row r="320" ht="25" customHeight="1" spans="1:14">
      <c r="A320" s="54">
        <f>COUNTA($A$4:A319)</f>
        <v>199</v>
      </c>
      <c r="B320" s="54" t="s">
        <v>418</v>
      </c>
      <c r="C320" s="55" t="s">
        <v>426</v>
      </c>
      <c r="D320" s="55" t="s">
        <v>456</v>
      </c>
      <c r="E320" s="55" t="s">
        <v>457</v>
      </c>
      <c r="F320" s="55" t="s">
        <v>133</v>
      </c>
      <c r="G320" s="55">
        <v>4</v>
      </c>
      <c r="H320" s="16" t="s">
        <v>429</v>
      </c>
      <c r="I320" s="55" t="s">
        <v>456</v>
      </c>
      <c r="J320" s="16">
        <v>4.1</v>
      </c>
      <c r="K320" s="43">
        <v>984</v>
      </c>
      <c r="L320" s="58">
        <v>3204</v>
      </c>
      <c r="M320" s="55"/>
      <c r="N320" s="55"/>
    </row>
    <row r="321" ht="25" customHeight="1" spans="1:14">
      <c r="A321" s="59"/>
      <c r="B321" s="59"/>
      <c r="C321" s="60"/>
      <c r="D321" s="60"/>
      <c r="E321" s="60"/>
      <c r="F321" s="60"/>
      <c r="G321" s="60"/>
      <c r="H321" s="16" t="s">
        <v>458</v>
      </c>
      <c r="I321" s="60"/>
      <c r="J321" s="16">
        <v>2.1</v>
      </c>
      <c r="K321" s="43">
        <v>756</v>
      </c>
      <c r="L321" s="63"/>
      <c r="M321" s="60"/>
      <c r="N321" s="60"/>
    </row>
    <row r="322" ht="25" customHeight="1" spans="1:14">
      <c r="A322" s="59"/>
      <c r="B322" s="59"/>
      <c r="C322" s="60"/>
      <c r="D322" s="60"/>
      <c r="E322" s="60"/>
      <c r="F322" s="60"/>
      <c r="G322" s="60"/>
      <c r="H322" s="16" t="s">
        <v>459</v>
      </c>
      <c r="I322" s="60"/>
      <c r="J322" s="16">
        <v>30</v>
      </c>
      <c r="K322" s="43">
        <v>360</v>
      </c>
      <c r="L322" s="63"/>
      <c r="M322" s="60"/>
      <c r="N322" s="60"/>
    </row>
    <row r="323" ht="25" customHeight="1" spans="1:14">
      <c r="A323" s="61"/>
      <c r="B323" s="61"/>
      <c r="C323" s="62"/>
      <c r="D323" s="62"/>
      <c r="E323" s="62"/>
      <c r="F323" s="62"/>
      <c r="G323" s="62"/>
      <c r="H323" s="16" t="s">
        <v>460</v>
      </c>
      <c r="I323" s="62"/>
      <c r="J323" s="16">
        <v>2.3</v>
      </c>
      <c r="K323" s="43">
        <v>1104</v>
      </c>
      <c r="L323" s="64"/>
      <c r="M323" s="62"/>
      <c r="N323" s="62"/>
    </row>
    <row r="324" ht="25" customHeight="1" spans="1:14">
      <c r="A324" s="53">
        <f>COUNTA($A$4:A322)</f>
        <v>200</v>
      </c>
      <c r="B324" s="53" t="s">
        <v>418</v>
      </c>
      <c r="C324" s="16" t="s">
        <v>426</v>
      </c>
      <c r="D324" s="16" t="s">
        <v>461</v>
      </c>
      <c r="E324" s="16" t="s">
        <v>462</v>
      </c>
      <c r="F324" s="16" t="s">
        <v>133</v>
      </c>
      <c r="G324" s="16">
        <v>4</v>
      </c>
      <c r="H324" s="16" t="s">
        <v>429</v>
      </c>
      <c r="I324" s="16" t="s">
        <v>461</v>
      </c>
      <c r="J324" s="16">
        <v>4</v>
      </c>
      <c r="K324" s="43">
        <v>960</v>
      </c>
      <c r="L324" s="43">
        <v>2640</v>
      </c>
      <c r="M324" s="16" t="s">
        <v>463</v>
      </c>
      <c r="N324" s="16"/>
    </row>
    <row r="325" ht="25" customHeight="1" spans="1:14">
      <c r="A325" s="53"/>
      <c r="B325" s="53"/>
      <c r="C325" s="16"/>
      <c r="D325" s="16"/>
      <c r="E325" s="16"/>
      <c r="F325" s="16"/>
      <c r="G325" s="16"/>
      <c r="H325" s="16" t="s">
        <v>432</v>
      </c>
      <c r="I325" s="16"/>
      <c r="J325" s="16">
        <v>2</v>
      </c>
      <c r="K325" s="43">
        <v>480</v>
      </c>
      <c r="L325" s="43"/>
      <c r="M325" s="16"/>
      <c r="N325" s="16"/>
    </row>
    <row r="326" ht="25" customHeight="1" spans="1:14">
      <c r="A326" s="53"/>
      <c r="B326" s="53"/>
      <c r="C326" s="16"/>
      <c r="D326" s="16"/>
      <c r="E326" s="16"/>
      <c r="F326" s="16"/>
      <c r="G326" s="16"/>
      <c r="H326" s="16" t="s">
        <v>29</v>
      </c>
      <c r="I326" s="16"/>
      <c r="J326" s="16">
        <v>1</v>
      </c>
      <c r="K326" s="43">
        <v>360</v>
      </c>
      <c r="L326" s="43"/>
      <c r="M326" s="16"/>
      <c r="N326" s="16"/>
    </row>
    <row r="327" ht="25" customHeight="1" spans="1:14">
      <c r="A327" s="53"/>
      <c r="B327" s="53"/>
      <c r="C327" s="16"/>
      <c r="D327" s="16"/>
      <c r="E327" s="16"/>
      <c r="F327" s="16"/>
      <c r="G327" s="16"/>
      <c r="H327" s="16" t="s">
        <v>464</v>
      </c>
      <c r="I327" s="16"/>
      <c r="J327" s="16">
        <v>2</v>
      </c>
      <c r="K327" s="43">
        <v>840</v>
      </c>
      <c r="L327" s="43"/>
      <c r="M327" s="16"/>
      <c r="N327" s="16"/>
    </row>
    <row r="328" ht="25" customHeight="1" spans="1:14">
      <c r="A328" s="53">
        <f>COUNTA($A$4:A327)</f>
        <v>201</v>
      </c>
      <c r="B328" s="53" t="s">
        <v>418</v>
      </c>
      <c r="C328" s="16" t="s">
        <v>426</v>
      </c>
      <c r="D328" s="16" t="s">
        <v>427</v>
      </c>
      <c r="E328" s="16" t="s">
        <v>465</v>
      </c>
      <c r="F328" s="16" t="s">
        <v>28</v>
      </c>
      <c r="G328" s="16">
        <v>2</v>
      </c>
      <c r="H328" s="16" t="s">
        <v>429</v>
      </c>
      <c r="I328" s="16" t="s">
        <v>427</v>
      </c>
      <c r="J328" s="16">
        <v>5</v>
      </c>
      <c r="K328" s="43">
        <v>1600</v>
      </c>
      <c r="L328" s="43">
        <v>2040</v>
      </c>
      <c r="M328" s="16"/>
      <c r="N328" s="16"/>
    </row>
    <row r="329" ht="25" customHeight="1" spans="1:14">
      <c r="A329" s="53"/>
      <c r="B329" s="53"/>
      <c r="C329" s="16"/>
      <c r="D329" s="16"/>
      <c r="E329" s="16"/>
      <c r="F329" s="16"/>
      <c r="G329" s="16"/>
      <c r="H329" s="16" t="s">
        <v>449</v>
      </c>
      <c r="I329" s="16"/>
      <c r="J329" s="16">
        <v>1.1</v>
      </c>
      <c r="K329" s="43">
        <v>440</v>
      </c>
      <c r="L329" s="43"/>
      <c r="M329" s="16"/>
      <c r="N329" s="16"/>
    </row>
    <row r="330" ht="25" customHeight="1" spans="1:14">
      <c r="A330" s="53">
        <f>COUNTA($A$4:A329)</f>
        <v>202</v>
      </c>
      <c r="B330" s="53" t="s">
        <v>418</v>
      </c>
      <c r="C330" s="16" t="s">
        <v>426</v>
      </c>
      <c r="D330" s="16" t="s">
        <v>466</v>
      </c>
      <c r="E330" s="16" t="s">
        <v>467</v>
      </c>
      <c r="F330" s="16" t="s">
        <v>41</v>
      </c>
      <c r="G330" s="16">
        <v>4</v>
      </c>
      <c r="H330" s="16" t="s">
        <v>429</v>
      </c>
      <c r="I330" s="16" t="s">
        <v>466</v>
      </c>
      <c r="J330" s="16">
        <v>1.5</v>
      </c>
      <c r="K330" s="43">
        <v>480</v>
      </c>
      <c r="L330" s="43">
        <v>480</v>
      </c>
      <c r="M330" s="16"/>
      <c r="N330" s="16"/>
    </row>
    <row r="331" ht="25" customHeight="1" spans="1:14">
      <c r="A331" s="53">
        <f>COUNTA($A$4:A330)</f>
        <v>203</v>
      </c>
      <c r="B331" s="53" t="s">
        <v>418</v>
      </c>
      <c r="C331" s="16" t="s">
        <v>426</v>
      </c>
      <c r="D331" s="16" t="s">
        <v>456</v>
      </c>
      <c r="E331" s="16" t="s">
        <v>468</v>
      </c>
      <c r="F331" s="16" t="s">
        <v>41</v>
      </c>
      <c r="G331" s="16">
        <v>3</v>
      </c>
      <c r="H331" s="16" t="s">
        <v>429</v>
      </c>
      <c r="I331" s="16" t="s">
        <v>456</v>
      </c>
      <c r="J331" s="16">
        <v>3</v>
      </c>
      <c r="K331" s="43">
        <v>960</v>
      </c>
      <c r="L331" s="43">
        <v>960</v>
      </c>
      <c r="M331" s="16"/>
      <c r="N331" s="16"/>
    </row>
    <row r="332" ht="25" customHeight="1" spans="1:14">
      <c r="A332" s="53">
        <f>COUNTA($A$4:A331)</f>
        <v>204</v>
      </c>
      <c r="B332" s="53" t="s">
        <v>418</v>
      </c>
      <c r="C332" s="16" t="s">
        <v>426</v>
      </c>
      <c r="D332" s="16" t="s">
        <v>456</v>
      </c>
      <c r="E332" s="16" t="s">
        <v>469</v>
      </c>
      <c r="F332" s="16" t="s">
        <v>28</v>
      </c>
      <c r="G332" s="16">
        <v>2</v>
      </c>
      <c r="H332" s="16" t="s">
        <v>72</v>
      </c>
      <c r="I332" s="16" t="s">
        <v>456</v>
      </c>
      <c r="J332" s="16">
        <v>40</v>
      </c>
      <c r="K332" s="43">
        <v>8000</v>
      </c>
      <c r="L332" s="43">
        <v>5000</v>
      </c>
      <c r="M332" s="16" t="s">
        <v>470</v>
      </c>
      <c r="N332" s="16"/>
    </row>
    <row r="333" ht="25" customHeight="1" spans="1:14">
      <c r="A333" s="53">
        <f>COUNTA($A$4:A332)</f>
        <v>205</v>
      </c>
      <c r="B333" s="53" t="s">
        <v>418</v>
      </c>
      <c r="C333" s="16" t="s">
        <v>426</v>
      </c>
      <c r="D333" s="16" t="s">
        <v>456</v>
      </c>
      <c r="E333" s="16" t="s">
        <v>471</v>
      </c>
      <c r="F333" s="16" t="s">
        <v>33</v>
      </c>
      <c r="G333" s="16">
        <v>1</v>
      </c>
      <c r="H333" s="16" t="s">
        <v>429</v>
      </c>
      <c r="I333" s="16" t="s">
        <v>456</v>
      </c>
      <c r="J333" s="16">
        <v>2</v>
      </c>
      <c r="K333" s="43">
        <v>640</v>
      </c>
      <c r="L333" s="43">
        <v>640</v>
      </c>
      <c r="M333" s="16"/>
      <c r="N333" s="16"/>
    </row>
    <row r="334" ht="25" customHeight="1" spans="1:14">
      <c r="A334" s="53">
        <f>COUNTA($A$4:A333)</f>
        <v>206</v>
      </c>
      <c r="B334" s="53" t="s">
        <v>418</v>
      </c>
      <c r="C334" s="16" t="s">
        <v>426</v>
      </c>
      <c r="D334" s="16" t="s">
        <v>444</v>
      </c>
      <c r="E334" s="16" t="s">
        <v>472</v>
      </c>
      <c r="F334" s="16" t="s">
        <v>28</v>
      </c>
      <c r="G334" s="16">
        <v>7</v>
      </c>
      <c r="H334" s="16" t="s">
        <v>429</v>
      </c>
      <c r="I334" s="16" t="s">
        <v>444</v>
      </c>
      <c r="J334" s="16">
        <v>3</v>
      </c>
      <c r="K334" s="43">
        <v>960</v>
      </c>
      <c r="L334" s="43">
        <v>960</v>
      </c>
      <c r="M334" s="16"/>
      <c r="N334" s="16"/>
    </row>
    <row r="335" ht="25" customHeight="1" spans="1:14">
      <c r="A335" s="53">
        <f>COUNTA($A$4:A334)</f>
        <v>207</v>
      </c>
      <c r="B335" s="53" t="s">
        <v>418</v>
      </c>
      <c r="C335" s="16" t="s">
        <v>426</v>
      </c>
      <c r="D335" s="16" t="s">
        <v>444</v>
      </c>
      <c r="E335" s="16" t="s">
        <v>473</v>
      </c>
      <c r="F335" s="16" t="s">
        <v>28</v>
      </c>
      <c r="G335" s="16">
        <v>4</v>
      </c>
      <c r="H335" s="16" t="s">
        <v>429</v>
      </c>
      <c r="I335" s="16" t="s">
        <v>444</v>
      </c>
      <c r="J335" s="16">
        <v>3</v>
      </c>
      <c r="K335" s="43">
        <v>960</v>
      </c>
      <c r="L335" s="43">
        <v>960</v>
      </c>
      <c r="M335" s="16"/>
      <c r="N335" s="16"/>
    </row>
    <row r="336" ht="25" customHeight="1" spans="1:14">
      <c r="A336" s="53">
        <f>COUNTA($A$4:A335)</f>
        <v>208</v>
      </c>
      <c r="B336" s="53" t="s">
        <v>418</v>
      </c>
      <c r="C336" s="16" t="s">
        <v>426</v>
      </c>
      <c r="D336" s="16" t="s">
        <v>444</v>
      </c>
      <c r="E336" s="16" t="s">
        <v>474</v>
      </c>
      <c r="F336" s="16" t="s">
        <v>28</v>
      </c>
      <c r="G336" s="16">
        <v>4</v>
      </c>
      <c r="H336" s="16" t="s">
        <v>429</v>
      </c>
      <c r="I336" s="16" t="s">
        <v>444</v>
      </c>
      <c r="J336" s="16">
        <v>6.2</v>
      </c>
      <c r="K336" s="43">
        <v>1984</v>
      </c>
      <c r="L336" s="43">
        <v>4704</v>
      </c>
      <c r="M336" s="16"/>
      <c r="N336" s="16"/>
    </row>
    <row r="337" ht="25" customHeight="1" spans="1:14">
      <c r="A337" s="53"/>
      <c r="B337" s="53"/>
      <c r="C337" s="16"/>
      <c r="D337" s="16"/>
      <c r="E337" s="16"/>
      <c r="F337" s="16"/>
      <c r="G337" s="16"/>
      <c r="H337" s="16" t="s">
        <v>436</v>
      </c>
      <c r="I337" s="16"/>
      <c r="J337" s="16">
        <v>60</v>
      </c>
      <c r="K337" s="43">
        <v>720</v>
      </c>
      <c r="L337" s="43"/>
      <c r="M337" s="16"/>
      <c r="N337" s="16"/>
    </row>
    <row r="338" ht="25" customHeight="1" spans="1:14">
      <c r="A338" s="53"/>
      <c r="B338" s="53"/>
      <c r="C338" s="16"/>
      <c r="D338" s="16"/>
      <c r="E338" s="16"/>
      <c r="F338" s="16"/>
      <c r="G338" s="16"/>
      <c r="H338" s="16" t="s">
        <v>475</v>
      </c>
      <c r="I338" s="16"/>
      <c r="J338" s="16">
        <v>1</v>
      </c>
      <c r="K338" s="43">
        <v>2000</v>
      </c>
      <c r="L338" s="43"/>
      <c r="M338" s="16"/>
      <c r="N338" s="16"/>
    </row>
    <row r="339" ht="25" customHeight="1" spans="1:14">
      <c r="A339" s="53">
        <f>COUNTA($A$4:A338)</f>
        <v>209</v>
      </c>
      <c r="B339" s="53" t="s">
        <v>418</v>
      </c>
      <c r="C339" s="16" t="s">
        <v>426</v>
      </c>
      <c r="D339" s="16" t="s">
        <v>476</v>
      </c>
      <c r="E339" s="16" t="s">
        <v>477</v>
      </c>
      <c r="F339" s="16" t="s">
        <v>28</v>
      </c>
      <c r="G339" s="16">
        <v>1</v>
      </c>
      <c r="H339" s="16" t="s">
        <v>429</v>
      </c>
      <c r="I339" s="16" t="s">
        <v>476</v>
      </c>
      <c r="J339" s="16">
        <v>4</v>
      </c>
      <c r="K339" s="43">
        <v>1280</v>
      </c>
      <c r="L339" s="43">
        <v>4160</v>
      </c>
      <c r="M339" s="16"/>
      <c r="N339" s="16"/>
    </row>
    <row r="340" ht="25" customHeight="1" spans="1:14">
      <c r="A340" s="53"/>
      <c r="B340" s="53"/>
      <c r="C340" s="16"/>
      <c r="D340" s="16"/>
      <c r="E340" s="16"/>
      <c r="F340" s="16"/>
      <c r="G340" s="16"/>
      <c r="H340" s="16" t="s">
        <v>478</v>
      </c>
      <c r="I340" s="16"/>
      <c r="J340" s="16">
        <v>4</v>
      </c>
      <c r="K340" s="43">
        <v>1600</v>
      </c>
      <c r="L340" s="43"/>
      <c r="M340" s="16"/>
      <c r="N340" s="16"/>
    </row>
    <row r="341" ht="25" customHeight="1" spans="1:14">
      <c r="A341" s="53"/>
      <c r="B341" s="53"/>
      <c r="C341" s="16"/>
      <c r="D341" s="16"/>
      <c r="E341" s="16"/>
      <c r="F341" s="16"/>
      <c r="G341" s="16"/>
      <c r="H341" s="16" t="s">
        <v>479</v>
      </c>
      <c r="I341" s="16"/>
      <c r="J341" s="16">
        <v>2</v>
      </c>
      <c r="K341" s="43">
        <v>1280</v>
      </c>
      <c r="L341" s="43"/>
      <c r="M341" s="16"/>
      <c r="N341" s="16"/>
    </row>
    <row r="342" ht="25" customHeight="1" spans="1:14">
      <c r="A342" s="53">
        <f>COUNTA($A$4:A341)</f>
        <v>210</v>
      </c>
      <c r="B342" s="53" t="s">
        <v>418</v>
      </c>
      <c r="C342" s="16" t="s">
        <v>426</v>
      </c>
      <c r="D342" s="16" t="s">
        <v>480</v>
      </c>
      <c r="E342" s="16" t="s">
        <v>481</v>
      </c>
      <c r="F342" s="16" t="s">
        <v>28</v>
      </c>
      <c r="G342" s="16">
        <v>2</v>
      </c>
      <c r="H342" s="16" t="s">
        <v>429</v>
      </c>
      <c r="I342" s="16" t="s">
        <v>480</v>
      </c>
      <c r="J342" s="16">
        <v>4</v>
      </c>
      <c r="K342" s="43">
        <v>1280</v>
      </c>
      <c r="L342" s="43">
        <v>1280</v>
      </c>
      <c r="M342" s="16"/>
      <c r="N342" s="16"/>
    </row>
    <row r="343" ht="25" customHeight="1" spans="1:14">
      <c r="A343" s="53">
        <f>COUNTA($A$4:A342)</f>
        <v>211</v>
      </c>
      <c r="B343" s="53" t="s">
        <v>418</v>
      </c>
      <c r="C343" s="16" t="s">
        <v>426</v>
      </c>
      <c r="D343" s="16" t="s">
        <v>444</v>
      </c>
      <c r="E343" s="16" t="s">
        <v>482</v>
      </c>
      <c r="F343" s="16" t="s">
        <v>28</v>
      </c>
      <c r="G343" s="16">
        <v>5</v>
      </c>
      <c r="H343" s="16" t="s">
        <v>429</v>
      </c>
      <c r="I343" s="16" t="s">
        <v>444</v>
      </c>
      <c r="J343" s="16">
        <v>2</v>
      </c>
      <c r="K343" s="43">
        <v>640</v>
      </c>
      <c r="L343" s="43">
        <v>640</v>
      </c>
      <c r="M343" s="16"/>
      <c r="N343" s="16"/>
    </row>
    <row r="344" ht="25" customHeight="1" spans="1:14">
      <c r="A344" s="53">
        <f>COUNTA($A$4:A343)</f>
        <v>212</v>
      </c>
      <c r="B344" s="53" t="s">
        <v>418</v>
      </c>
      <c r="C344" s="16" t="s">
        <v>426</v>
      </c>
      <c r="D344" s="16" t="s">
        <v>480</v>
      </c>
      <c r="E344" s="16" t="s">
        <v>483</v>
      </c>
      <c r="F344" s="16" t="s">
        <v>217</v>
      </c>
      <c r="G344" s="16">
        <v>2</v>
      </c>
      <c r="H344" s="16" t="s">
        <v>429</v>
      </c>
      <c r="I344" s="16" t="s">
        <v>480</v>
      </c>
      <c r="J344" s="16">
        <v>1</v>
      </c>
      <c r="K344" s="43">
        <v>240</v>
      </c>
      <c r="L344" s="43">
        <v>240</v>
      </c>
      <c r="M344" s="16"/>
      <c r="N344" s="16"/>
    </row>
    <row r="345" ht="25" customHeight="1" spans="1:14">
      <c r="A345" s="53">
        <f>COUNTA($A$4:A344)</f>
        <v>213</v>
      </c>
      <c r="B345" s="53" t="s">
        <v>418</v>
      </c>
      <c r="C345" s="16" t="s">
        <v>426</v>
      </c>
      <c r="D345" s="16" t="s">
        <v>427</v>
      </c>
      <c r="E345" s="16" t="s">
        <v>484</v>
      </c>
      <c r="F345" s="16" t="s">
        <v>33</v>
      </c>
      <c r="G345" s="16">
        <v>6</v>
      </c>
      <c r="H345" s="16" t="s">
        <v>429</v>
      </c>
      <c r="I345" s="16" t="s">
        <v>427</v>
      </c>
      <c r="J345" s="16">
        <v>6.5</v>
      </c>
      <c r="K345" s="43">
        <v>2080</v>
      </c>
      <c r="L345" s="43">
        <v>2080</v>
      </c>
      <c r="M345" s="16"/>
      <c r="N345" s="16"/>
    </row>
    <row r="346" ht="25" customHeight="1" spans="1:14">
      <c r="A346" s="53">
        <f>COUNTA($A$4:A345)</f>
        <v>214</v>
      </c>
      <c r="B346" s="53" t="s">
        <v>418</v>
      </c>
      <c r="C346" s="16" t="s">
        <v>426</v>
      </c>
      <c r="D346" s="16" t="s">
        <v>485</v>
      </c>
      <c r="E346" s="16" t="s">
        <v>486</v>
      </c>
      <c r="F346" s="16" t="s">
        <v>83</v>
      </c>
      <c r="G346" s="16">
        <v>1</v>
      </c>
      <c r="H346" s="16" t="s">
        <v>429</v>
      </c>
      <c r="I346" s="16" t="s">
        <v>485</v>
      </c>
      <c r="J346" s="16">
        <v>3</v>
      </c>
      <c r="K346" s="38">
        <v>1200</v>
      </c>
      <c r="L346" s="38">
        <v>1200</v>
      </c>
      <c r="M346" s="16"/>
      <c r="N346" s="16"/>
    </row>
    <row r="347" ht="25" customHeight="1" spans="1:14">
      <c r="A347" s="53">
        <f>COUNTA($A$4:A346)</f>
        <v>215</v>
      </c>
      <c r="B347" s="53" t="s">
        <v>418</v>
      </c>
      <c r="C347" s="16" t="s">
        <v>426</v>
      </c>
      <c r="D347" s="16" t="s">
        <v>430</v>
      </c>
      <c r="E347" s="16" t="s">
        <v>487</v>
      </c>
      <c r="F347" s="16" t="s">
        <v>488</v>
      </c>
      <c r="G347" s="16">
        <v>1</v>
      </c>
      <c r="H347" s="16" t="s">
        <v>475</v>
      </c>
      <c r="I347" s="16" t="s">
        <v>430</v>
      </c>
      <c r="J347" s="16">
        <v>2</v>
      </c>
      <c r="K347" s="43">
        <v>5000</v>
      </c>
      <c r="L347" s="43">
        <v>5000</v>
      </c>
      <c r="M347" s="16" t="s">
        <v>470</v>
      </c>
      <c r="N347" s="16"/>
    </row>
    <row r="348" ht="25" customHeight="1" spans="1:14">
      <c r="A348" s="53">
        <f>COUNTA($A$4:A347)</f>
        <v>216</v>
      </c>
      <c r="B348" s="53" t="s">
        <v>418</v>
      </c>
      <c r="C348" s="48" t="s">
        <v>489</v>
      </c>
      <c r="D348" s="43" t="s">
        <v>490</v>
      </c>
      <c r="E348" s="43" t="s">
        <v>491</v>
      </c>
      <c r="F348" s="43" t="s">
        <v>133</v>
      </c>
      <c r="G348" s="43">
        <v>1</v>
      </c>
      <c r="H348" s="48" t="s">
        <v>436</v>
      </c>
      <c r="I348" s="43" t="s">
        <v>490</v>
      </c>
      <c r="J348" s="48">
        <v>26</v>
      </c>
      <c r="K348" s="48">
        <v>234</v>
      </c>
      <c r="L348" s="48">
        <v>234</v>
      </c>
      <c r="M348" s="48"/>
      <c r="N348" s="16"/>
    </row>
    <row r="349" ht="25" customHeight="1" spans="1:14">
      <c r="A349" s="53">
        <f>COUNTA($A$4:A348)</f>
        <v>217</v>
      </c>
      <c r="B349" s="53" t="s">
        <v>418</v>
      </c>
      <c r="C349" s="48" t="s">
        <v>489</v>
      </c>
      <c r="D349" s="43" t="s">
        <v>490</v>
      </c>
      <c r="E349" s="43" t="s">
        <v>492</v>
      </c>
      <c r="F349" s="43" t="s">
        <v>33</v>
      </c>
      <c r="G349" s="43">
        <v>3</v>
      </c>
      <c r="H349" s="48" t="s">
        <v>62</v>
      </c>
      <c r="I349" s="43" t="s">
        <v>490</v>
      </c>
      <c r="J349" s="48">
        <v>3</v>
      </c>
      <c r="K349" s="48">
        <v>960</v>
      </c>
      <c r="L349" s="48">
        <v>3928</v>
      </c>
      <c r="M349" s="48"/>
      <c r="N349" s="16"/>
    </row>
    <row r="350" ht="25" customHeight="1" spans="1:14">
      <c r="A350" s="53"/>
      <c r="B350" s="53"/>
      <c r="C350" s="48"/>
      <c r="D350" s="43"/>
      <c r="E350" s="43"/>
      <c r="F350" s="43"/>
      <c r="G350" s="43"/>
      <c r="H350" s="48" t="s">
        <v>436</v>
      </c>
      <c r="I350" s="43" t="s">
        <v>490</v>
      </c>
      <c r="J350" s="16">
        <v>110</v>
      </c>
      <c r="K350" s="48">
        <v>1320</v>
      </c>
      <c r="L350" s="48"/>
      <c r="M350" s="48"/>
      <c r="N350" s="16"/>
    </row>
    <row r="351" ht="25" customHeight="1" spans="1:14">
      <c r="A351" s="53"/>
      <c r="B351" s="53"/>
      <c r="C351" s="48"/>
      <c r="D351" s="43"/>
      <c r="E351" s="43"/>
      <c r="F351" s="43"/>
      <c r="G351" s="43"/>
      <c r="H351" s="48" t="s">
        <v>437</v>
      </c>
      <c r="I351" s="43" t="s">
        <v>490</v>
      </c>
      <c r="J351" s="16">
        <v>103</v>
      </c>
      <c r="K351" s="48">
        <v>1648</v>
      </c>
      <c r="L351" s="48"/>
      <c r="M351" s="48"/>
      <c r="N351" s="16"/>
    </row>
    <row r="352" ht="25" customHeight="1" spans="1:14">
      <c r="A352" s="53">
        <f>COUNTA($A$4:A351)</f>
        <v>218</v>
      </c>
      <c r="B352" s="53" t="s">
        <v>418</v>
      </c>
      <c r="C352" s="48" t="s">
        <v>489</v>
      </c>
      <c r="D352" s="48" t="s">
        <v>490</v>
      </c>
      <c r="E352" s="48" t="s">
        <v>493</v>
      </c>
      <c r="F352" s="48" t="s">
        <v>217</v>
      </c>
      <c r="G352" s="48">
        <v>1</v>
      </c>
      <c r="H352" s="48" t="s">
        <v>436</v>
      </c>
      <c r="I352" s="48" t="s">
        <v>490</v>
      </c>
      <c r="J352" s="48">
        <v>21</v>
      </c>
      <c r="K352" s="43">
        <v>189</v>
      </c>
      <c r="L352" s="48">
        <v>189</v>
      </c>
      <c r="M352" s="48"/>
      <c r="N352" s="16"/>
    </row>
    <row r="353" ht="25" customHeight="1" spans="1:14">
      <c r="A353" s="53">
        <f>COUNTA($A$4:A352)</f>
        <v>219</v>
      </c>
      <c r="B353" s="53" t="s">
        <v>418</v>
      </c>
      <c r="C353" s="46" t="s">
        <v>494</v>
      </c>
      <c r="D353" s="41" t="s">
        <v>495</v>
      </c>
      <c r="E353" s="41" t="s">
        <v>496</v>
      </c>
      <c r="F353" s="46" t="s">
        <v>96</v>
      </c>
      <c r="G353" s="41">
        <v>2</v>
      </c>
      <c r="H353" s="46" t="s">
        <v>429</v>
      </c>
      <c r="I353" s="41" t="s">
        <v>495</v>
      </c>
      <c r="J353" s="41">
        <v>4.22</v>
      </c>
      <c r="K353" s="41">
        <v>1350.4</v>
      </c>
      <c r="L353" s="41">
        <v>1350.4</v>
      </c>
      <c r="M353" s="41"/>
      <c r="N353" s="41"/>
    </row>
    <row r="354" ht="25" customHeight="1" spans="1:14">
      <c r="A354" s="53">
        <f>COUNTA($A$4:A353)</f>
        <v>220</v>
      </c>
      <c r="B354" s="53" t="s">
        <v>418</v>
      </c>
      <c r="C354" s="46" t="s">
        <v>494</v>
      </c>
      <c r="D354" s="43" t="s">
        <v>497</v>
      </c>
      <c r="E354" s="41" t="s">
        <v>498</v>
      </c>
      <c r="F354" s="46" t="s">
        <v>33</v>
      </c>
      <c r="G354" s="41">
        <v>4</v>
      </c>
      <c r="H354" s="46" t="s">
        <v>432</v>
      </c>
      <c r="I354" s="41" t="s">
        <v>499</v>
      </c>
      <c r="J354" s="41">
        <v>1</v>
      </c>
      <c r="K354" s="41">
        <v>320</v>
      </c>
      <c r="L354" s="41">
        <v>320</v>
      </c>
      <c r="M354" s="41"/>
      <c r="N354" s="41"/>
    </row>
    <row r="355" ht="25" customHeight="1" spans="1:14">
      <c r="A355" s="53">
        <f>COUNTA($A$4:A354)</f>
        <v>221</v>
      </c>
      <c r="B355" s="53" t="s">
        <v>418</v>
      </c>
      <c r="C355" s="46" t="s">
        <v>494</v>
      </c>
      <c r="D355" s="43" t="s">
        <v>500</v>
      </c>
      <c r="E355" s="41" t="s">
        <v>501</v>
      </c>
      <c r="F355" s="46" t="s">
        <v>41</v>
      </c>
      <c r="G355" s="41">
        <v>3</v>
      </c>
      <c r="H355" s="46" t="s">
        <v>432</v>
      </c>
      <c r="I355" s="41" t="s">
        <v>502</v>
      </c>
      <c r="J355" s="41">
        <v>1.4</v>
      </c>
      <c r="K355" s="41">
        <v>448</v>
      </c>
      <c r="L355" s="41">
        <v>448</v>
      </c>
      <c r="M355" s="41"/>
      <c r="N355" s="41"/>
    </row>
    <row r="356" ht="25" customHeight="1" spans="1:14">
      <c r="A356" s="53">
        <f>COUNTA($A$4:A355)</f>
        <v>222</v>
      </c>
      <c r="B356" s="53" t="s">
        <v>418</v>
      </c>
      <c r="C356" s="46" t="s">
        <v>494</v>
      </c>
      <c r="D356" s="43" t="s">
        <v>500</v>
      </c>
      <c r="E356" s="41" t="s">
        <v>503</v>
      </c>
      <c r="F356" s="46" t="s">
        <v>96</v>
      </c>
      <c r="G356" s="41">
        <v>2</v>
      </c>
      <c r="H356" s="46" t="s">
        <v>429</v>
      </c>
      <c r="I356" s="41" t="s">
        <v>504</v>
      </c>
      <c r="J356" s="41">
        <v>1.2</v>
      </c>
      <c r="K356" s="41">
        <v>384</v>
      </c>
      <c r="L356" s="41">
        <v>904</v>
      </c>
      <c r="M356" s="41"/>
      <c r="N356" s="41"/>
    </row>
    <row r="357" ht="25" customHeight="1" spans="1:14">
      <c r="A357" s="53"/>
      <c r="B357" s="53"/>
      <c r="C357" s="46"/>
      <c r="D357" s="43"/>
      <c r="E357" s="41"/>
      <c r="F357" s="46"/>
      <c r="G357" s="41"/>
      <c r="H357" s="41" t="s">
        <v>77</v>
      </c>
      <c r="I357" s="41" t="s">
        <v>504</v>
      </c>
      <c r="J357" s="41">
        <v>1.3</v>
      </c>
      <c r="K357" s="41">
        <v>520</v>
      </c>
      <c r="L357" s="41"/>
      <c r="M357" s="41"/>
      <c r="N357" s="41"/>
    </row>
    <row r="358" ht="25" customHeight="1" spans="1:14">
      <c r="A358" s="53">
        <f>COUNTA($A$4:A357)</f>
        <v>223</v>
      </c>
      <c r="B358" s="53" t="s">
        <v>418</v>
      </c>
      <c r="C358" s="43" t="s">
        <v>505</v>
      </c>
      <c r="D358" s="43" t="s">
        <v>506</v>
      </c>
      <c r="E358" s="43" t="s">
        <v>507</v>
      </c>
      <c r="F358" s="43" t="s">
        <v>33</v>
      </c>
      <c r="G358" s="43">
        <v>2</v>
      </c>
      <c r="H358" s="43" t="s">
        <v>432</v>
      </c>
      <c r="I358" s="43" t="s">
        <v>508</v>
      </c>
      <c r="J358" s="43">
        <v>1.2</v>
      </c>
      <c r="K358" s="43">
        <v>384</v>
      </c>
      <c r="L358" s="43">
        <v>384</v>
      </c>
      <c r="M358" s="43"/>
      <c r="N358" s="43"/>
    </row>
    <row r="359" ht="25" customHeight="1" spans="1:14">
      <c r="A359" s="53">
        <f>COUNTA($A$4:A358)</f>
        <v>224</v>
      </c>
      <c r="B359" s="53" t="s">
        <v>418</v>
      </c>
      <c r="C359" s="43" t="s">
        <v>505</v>
      </c>
      <c r="D359" s="43" t="s">
        <v>509</v>
      </c>
      <c r="E359" s="43" t="s">
        <v>510</v>
      </c>
      <c r="F359" s="43" t="s">
        <v>96</v>
      </c>
      <c r="G359" s="43">
        <v>1</v>
      </c>
      <c r="H359" s="43" t="s">
        <v>429</v>
      </c>
      <c r="I359" s="43" t="s">
        <v>511</v>
      </c>
      <c r="J359" s="43">
        <v>3.3</v>
      </c>
      <c r="K359" s="43">
        <v>1056</v>
      </c>
      <c r="L359" s="43">
        <v>1056</v>
      </c>
      <c r="M359" s="43"/>
      <c r="N359" s="43"/>
    </row>
    <row r="360" ht="25" customHeight="1" spans="1:14">
      <c r="A360" s="53">
        <f>COUNTA($A$4:A359)</f>
        <v>225</v>
      </c>
      <c r="B360" s="53" t="s">
        <v>418</v>
      </c>
      <c r="C360" s="43" t="s">
        <v>505</v>
      </c>
      <c r="D360" s="43" t="s">
        <v>509</v>
      </c>
      <c r="E360" s="43" t="s">
        <v>512</v>
      </c>
      <c r="F360" s="43" t="s">
        <v>41</v>
      </c>
      <c r="G360" s="43">
        <v>3</v>
      </c>
      <c r="H360" s="43" t="s">
        <v>429</v>
      </c>
      <c r="I360" s="43" t="s">
        <v>511</v>
      </c>
      <c r="J360" s="43">
        <v>2.5</v>
      </c>
      <c r="K360" s="43">
        <v>800</v>
      </c>
      <c r="L360" s="43">
        <v>800</v>
      </c>
      <c r="M360" s="43"/>
      <c r="N360" s="43"/>
    </row>
    <row r="361" ht="25" customHeight="1" spans="1:14">
      <c r="A361" s="53">
        <f>COUNTA($A$4:A360)</f>
        <v>226</v>
      </c>
      <c r="B361" s="53" t="s">
        <v>418</v>
      </c>
      <c r="C361" s="43" t="s">
        <v>505</v>
      </c>
      <c r="D361" s="43" t="s">
        <v>513</v>
      </c>
      <c r="E361" s="43" t="s">
        <v>514</v>
      </c>
      <c r="F361" s="43" t="s">
        <v>33</v>
      </c>
      <c r="G361" s="43">
        <v>6</v>
      </c>
      <c r="H361" s="43" t="s">
        <v>515</v>
      </c>
      <c r="I361" s="43" t="s">
        <v>516</v>
      </c>
      <c r="J361" s="43">
        <v>1.4</v>
      </c>
      <c r="K361" s="43">
        <v>896</v>
      </c>
      <c r="L361" s="43">
        <v>896</v>
      </c>
      <c r="M361" s="43"/>
      <c r="N361" s="43"/>
    </row>
    <row r="362" ht="25" customHeight="1" spans="1:14">
      <c r="A362" s="53">
        <f>COUNTA($A$4:A361)</f>
        <v>227</v>
      </c>
      <c r="B362" s="53" t="s">
        <v>418</v>
      </c>
      <c r="C362" s="43" t="s">
        <v>505</v>
      </c>
      <c r="D362" s="43" t="s">
        <v>513</v>
      </c>
      <c r="E362" s="43" t="s">
        <v>517</v>
      </c>
      <c r="F362" s="43" t="s">
        <v>28</v>
      </c>
      <c r="G362" s="43">
        <v>3</v>
      </c>
      <c r="H362" s="43" t="s">
        <v>518</v>
      </c>
      <c r="I362" s="43" t="s">
        <v>516</v>
      </c>
      <c r="J362" s="43">
        <v>5</v>
      </c>
      <c r="K362" s="43">
        <v>2400</v>
      </c>
      <c r="L362" s="43">
        <v>2400</v>
      </c>
      <c r="M362" s="43"/>
      <c r="N362" s="43"/>
    </row>
    <row r="363" ht="25" customHeight="1" spans="1:14">
      <c r="A363" s="53">
        <f>COUNTA($A$4:A362)</f>
        <v>228</v>
      </c>
      <c r="B363" s="53" t="s">
        <v>418</v>
      </c>
      <c r="C363" s="43" t="s">
        <v>505</v>
      </c>
      <c r="D363" s="43" t="s">
        <v>513</v>
      </c>
      <c r="E363" s="43" t="s">
        <v>519</v>
      </c>
      <c r="F363" s="43" t="s">
        <v>33</v>
      </c>
      <c r="G363" s="43">
        <v>3</v>
      </c>
      <c r="H363" s="43" t="s">
        <v>518</v>
      </c>
      <c r="I363" s="43" t="s">
        <v>516</v>
      </c>
      <c r="J363" s="43">
        <v>1</v>
      </c>
      <c r="K363" s="43">
        <v>480</v>
      </c>
      <c r="L363" s="43">
        <v>480</v>
      </c>
      <c r="M363" s="43"/>
      <c r="N363" s="43"/>
    </row>
    <row r="364" ht="25" customHeight="1" spans="1:14">
      <c r="A364" s="53">
        <f>COUNTA($A$4:A363)</f>
        <v>229</v>
      </c>
      <c r="B364" s="53" t="s">
        <v>418</v>
      </c>
      <c r="C364" s="43" t="s">
        <v>505</v>
      </c>
      <c r="D364" s="43" t="s">
        <v>513</v>
      </c>
      <c r="E364" s="43" t="s">
        <v>520</v>
      </c>
      <c r="F364" s="43" t="s">
        <v>28</v>
      </c>
      <c r="G364" s="43">
        <v>3</v>
      </c>
      <c r="H364" s="43" t="s">
        <v>436</v>
      </c>
      <c r="I364" s="43" t="s">
        <v>516</v>
      </c>
      <c r="J364" s="43">
        <v>36</v>
      </c>
      <c r="K364" s="43">
        <v>432</v>
      </c>
      <c r="L364" s="43">
        <v>432</v>
      </c>
      <c r="M364" s="43"/>
      <c r="N364" s="43"/>
    </row>
    <row r="365" ht="25" customHeight="1" spans="1:14">
      <c r="A365" s="53">
        <f>COUNTA($A$4:A364)</f>
        <v>230</v>
      </c>
      <c r="B365" s="53" t="s">
        <v>418</v>
      </c>
      <c r="C365" s="43" t="s">
        <v>505</v>
      </c>
      <c r="D365" s="43" t="s">
        <v>513</v>
      </c>
      <c r="E365" s="43" t="s">
        <v>521</v>
      </c>
      <c r="F365" s="43" t="s">
        <v>41</v>
      </c>
      <c r="G365" s="43">
        <v>1</v>
      </c>
      <c r="H365" s="43" t="s">
        <v>515</v>
      </c>
      <c r="I365" s="43" t="s">
        <v>516</v>
      </c>
      <c r="J365" s="43">
        <v>0.46</v>
      </c>
      <c r="K365" s="43">
        <v>294.4</v>
      </c>
      <c r="L365" s="43">
        <v>294.4</v>
      </c>
      <c r="M365" s="43"/>
      <c r="N365" s="43"/>
    </row>
    <row r="366" ht="25" customHeight="1" spans="1:14">
      <c r="A366" s="53">
        <f>COUNTA($A$4:A365)</f>
        <v>231</v>
      </c>
      <c r="B366" s="53" t="s">
        <v>418</v>
      </c>
      <c r="C366" s="43" t="s">
        <v>505</v>
      </c>
      <c r="D366" s="43" t="s">
        <v>513</v>
      </c>
      <c r="E366" s="43" t="s">
        <v>522</v>
      </c>
      <c r="F366" s="43" t="s">
        <v>28</v>
      </c>
      <c r="G366" s="43">
        <v>3</v>
      </c>
      <c r="H366" s="43" t="s">
        <v>518</v>
      </c>
      <c r="I366" s="43" t="s">
        <v>516</v>
      </c>
      <c r="J366" s="43">
        <v>1.3</v>
      </c>
      <c r="K366" s="43">
        <v>624</v>
      </c>
      <c r="L366" s="43">
        <v>624</v>
      </c>
      <c r="M366" s="43"/>
      <c r="N366" s="43"/>
    </row>
    <row r="367" ht="25" customHeight="1" spans="1:14">
      <c r="A367" s="53">
        <f>COUNTA($A$4:A366)</f>
        <v>232</v>
      </c>
      <c r="B367" s="53" t="s">
        <v>418</v>
      </c>
      <c r="C367" s="43" t="s">
        <v>505</v>
      </c>
      <c r="D367" s="43" t="s">
        <v>513</v>
      </c>
      <c r="E367" s="43" t="s">
        <v>523</v>
      </c>
      <c r="F367" s="43" t="s">
        <v>83</v>
      </c>
      <c r="G367" s="43">
        <v>2</v>
      </c>
      <c r="H367" s="43" t="s">
        <v>524</v>
      </c>
      <c r="I367" s="43" t="s">
        <v>516</v>
      </c>
      <c r="J367" s="43">
        <v>1</v>
      </c>
      <c r="K367" s="43">
        <v>400</v>
      </c>
      <c r="L367" s="43">
        <v>400</v>
      </c>
      <c r="M367" s="43"/>
      <c r="N367" s="43"/>
    </row>
    <row r="368" ht="25" customHeight="1" spans="1:14">
      <c r="A368" s="53">
        <f>COUNTA($A$4:A367)</f>
        <v>233</v>
      </c>
      <c r="B368" s="53" t="s">
        <v>418</v>
      </c>
      <c r="C368" s="43" t="s">
        <v>505</v>
      </c>
      <c r="D368" s="43" t="s">
        <v>513</v>
      </c>
      <c r="E368" s="43" t="s">
        <v>525</v>
      </c>
      <c r="F368" s="43" t="s">
        <v>28</v>
      </c>
      <c r="G368" s="43">
        <v>1</v>
      </c>
      <c r="H368" s="43" t="s">
        <v>518</v>
      </c>
      <c r="I368" s="43" t="s">
        <v>516</v>
      </c>
      <c r="J368" s="43">
        <v>3.16</v>
      </c>
      <c r="K368" s="43">
        <v>1516.8</v>
      </c>
      <c r="L368" s="43">
        <v>1516.8</v>
      </c>
      <c r="M368" s="43"/>
      <c r="N368" s="43"/>
    </row>
    <row r="369" ht="25" customHeight="1" spans="1:14">
      <c r="A369" s="53">
        <f>COUNTA($A$4:A368)</f>
        <v>234</v>
      </c>
      <c r="B369" s="53" t="s">
        <v>418</v>
      </c>
      <c r="C369" s="43" t="s">
        <v>505</v>
      </c>
      <c r="D369" s="43" t="s">
        <v>107</v>
      </c>
      <c r="E369" s="43" t="s">
        <v>526</v>
      </c>
      <c r="F369" s="43" t="s">
        <v>96</v>
      </c>
      <c r="G369" s="43">
        <v>3</v>
      </c>
      <c r="H369" s="43" t="s">
        <v>437</v>
      </c>
      <c r="I369" s="43" t="s">
        <v>527</v>
      </c>
      <c r="J369" s="43">
        <v>50</v>
      </c>
      <c r="K369" s="43">
        <v>800</v>
      </c>
      <c r="L369" s="43">
        <v>1120</v>
      </c>
      <c r="M369" s="43"/>
      <c r="N369" s="43"/>
    </row>
    <row r="370" ht="25" customHeight="1" spans="1:14">
      <c r="A370" s="53"/>
      <c r="B370" s="53"/>
      <c r="C370" s="43"/>
      <c r="D370" s="43"/>
      <c r="E370" s="43"/>
      <c r="F370" s="43"/>
      <c r="G370" s="43"/>
      <c r="H370" s="43" t="s">
        <v>432</v>
      </c>
      <c r="I370" s="43"/>
      <c r="J370" s="43">
        <v>1</v>
      </c>
      <c r="K370" s="43">
        <v>320</v>
      </c>
      <c r="L370" s="43"/>
      <c r="M370" s="43"/>
      <c r="N370" s="43"/>
    </row>
    <row r="371" ht="25" customHeight="1" spans="1:14">
      <c r="A371" s="53">
        <f>COUNTA($A$4:A370)</f>
        <v>235</v>
      </c>
      <c r="B371" s="53" t="s">
        <v>418</v>
      </c>
      <c r="C371" s="43" t="s">
        <v>505</v>
      </c>
      <c r="D371" s="43" t="s">
        <v>528</v>
      </c>
      <c r="E371" s="43" t="s">
        <v>529</v>
      </c>
      <c r="F371" s="43" t="s">
        <v>28</v>
      </c>
      <c r="G371" s="43">
        <v>4</v>
      </c>
      <c r="H371" s="43" t="s">
        <v>429</v>
      </c>
      <c r="I371" s="43" t="s">
        <v>530</v>
      </c>
      <c r="J371" s="43">
        <v>1.3</v>
      </c>
      <c r="K371" s="43">
        <v>416</v>
      </c>
      <c r="L371" s="43">
        <v>416</v>
      </c>
      <c r="M371" s="43"/>
      <c r="N371" s="43"/>
    </row>
    <row r="372" ht="25" customHeight="1" spans="1:14">
      <c r="A372" s="53">
        <f>COUNTA($A$4:A371)</f>
        <v>236</v>
      </c>
      <c r="B372" s="53" t="s">
        <v>418</v>
      </c>
      <c r="C372" s="43" t="s">
        <v>531</v>
      </c>
      <c r="D372" s="43" t="s">
        <v>532</v>
      </c>
      <c r="E372" s="43" t="s">
        <v>533</v>
      </c>
      <c r="F372" s="43" t="s">
        <v>33</v>
      </c>
      <c r="G372" s="43">
        <v>2</v>
      </c>
      <c r="H372" s="43" t="s">
        <v>23</v>
      </c>
      <c r="I372" s="43" t="s">
        <v>532</v>
      </c>
      <c r="J372" s="43">
        <v>22</v>
      </c>
      <c r="K372" s="43">
        <v>264</v>
      </c>
      <c r="L372" s="43">
        <v>264</v>
      </c>
      <c r="M372" s="41"/>
      <c r="N372" s="16"/>
    </row>
    <row r="373" ht="25" customHeight="1" spans="1:14">
      <c r="A373" s="53">
        <f>COUNTA($A$4:A372)</f>
        <v>237</v>
      </c>
      <c r="B373" s="53" t="s">
        <v>418</v>
      </c>
      <c r="C373" s="43" t="s">
        <v>531</v>
      </c>
      <c r="D373" s="43" t="s">
        <v>532</v>
      </c>
      <c r="E373" s="43" t="s">
        <v>534</v>
      </c>
      <c r="F373" s="43" t="s">
        <v>22</v>
      </c>
      <c r="G373" s="43">
        <v>1</v>
      </c>
      <c r="H373" s="43" t="s">
        <v>34</v>
      </c>
      <c r="I373" s="43" t="s">
        <v>535</v>
      </c>
      <c r="J373" s="43">
        <v>1.3</v>
      </c>
      <c r="K373" s="43">
        <v>312</v>
      </c>
      <c r="L373" s="43">
        <v>312</v>
      </c>
      <c r="M373" s="41"/>
      <c r="N373" s="16"/>
    </row>
    <row r="374" ht="25" customHeight="1" spans="1:14">
      <c r="A374" s="53">
        <f>COUNTA($A$4:A373)</f>
        <v>238</v>
      </c>
      <c r="B374" s="53" t="s">
        <v>418</v>
      </c>
      <c r="C374" s="43" t="s">
        <v>531</v>
      </c>
      <c r="D374" s="43" t="s">
        <v>532</v>
      </c>
      <c r="E374" s="43" t="s">
        <v>536</v>
      </c>
      <c r="F374" s="43" t="s">
        <v>22</v>
      </c>
      <c r="G374" s="43">
        <v>4</v>
      </c>
      <c r="H374" s="43" t="s">
        <v>537</v>
      </c>
      <c r="I374" s="43" t="s">
        <v>538</v>
      </c>
      <c r="J374" s="43">
        <v>2</v>
      </c>
      <c r="K374" s="43">
        <v>720</v>
      </c>
      <c r="L374" s="43">
        <v>720</v>
      </c>
      <c r="M374" s="41"/>
      <c r="N374" s="16"/>
    </row>
    <row r="375" ht="25" customHeight="1" spans="1:14">
      <c r="A375" s="53">
        <f>COUNTA($A$4:A374)</f>
        <v>239</v>
      </c>
      <c r="B375" s="53" t="s">
        <v>418</v>
      </c>
      <c r="C375" s="43" t="s">
        <v>531</v>
      </c>
      <c r="D375" s="43" t="s">
        <v>539</v>
      </c>
      <c r="E375" s="43" t="s">
        <v>540</v>
      </c>
      <c r="F375" s="43" t="s">
        <v>33</v>
      </c>
      <c r="G375" s="43">
        <v>4</v>
      </c>
      <c r="H375" s="43" t="s">
        <v>34</v>
      </c>
      <c r="I375" s="43" t="s">
        <v>541</v>
      </c>
      <c r="J375" s="43">
        <v>1.2</v>
      </c>
      <c r="K375" s="43">
        <v>384</v>
      </c>
      <c r="L375" s="43">
        <v>384</v>
      </c>
      <c r="M375" s="41"/>
      <c r="N375" s="16"/>
    </row>
    <row r="376" ht="25" customHeight="1" spans="1:14">
      <c r="A376" s="53">
        <f>COUNTA($A$4:A375)</f>
        <v>240</v>
      </c>
      <c r="B376" s="53" t="s">
        <v>418</v>
      </c>
      <c r="C376" s="41" t="s">
        <v>542</v>
      </c>
      <c r="D376" s="41" t="s">
        <v>543</v>
      </c>
      <c r="E376" s="41" t="s">
        <v>544</v>
      </c>
      <c r="F376" s="41" t="s">
        <v>33</v>
      </c>
      <c r="G376" s="41">
        <v>3</v>
      </c>
      <c r="H376" s="41" t="s">
        <v>429</v>
      </c>
      <c r="I376" s="41" t="s">
        <v>543</v>
      </c>
      <c r="J376" s="41">
        <v>1</v>
      </c>
      <c r="K376" s="41">
        <v>320</v>
      </c>
      <c r="L376" s="41">
        <v>320</v>
      </c>
      <c r="M376" s="41"/>
      <c r="N376" s="41"/>
    </row>
    <row r="377" ht="25" customHeight="1" spans="1:14">
      <c r="A377" s="53">
        <f>COUNTA($A$4:A376)</f>
        <v>241</v>
      </c>
      <c r="B377" s="53" t="s">
        <v>418</v>
      </c>
      <c r="C377" s="41" t="s">
        <v>542</v>
      </c>
      <c r="D377" s="41" t="s">
        <v>543</v>
      </c>
      <c r="E377" s="41" t="s">
        <v>545</v>
      </c>
      <c r="F377" s="41" t="s">
        <v>22</v>
      </c>
      <c r="G377" s="41">
        <v>3</v>
      </c>
      <c r="H377" s="41" t="s">
        <v>436</v>
      </c>
      <c r="I377" s="41" t="s">
        <v>543</v>
      </c>
      <c r="J377" s="41">
        <v>20</v>
      </c>
      <c r="K377" s="41">
        <v>180</v>
      </c>
      <c r="L377" s="41">
        <v>180</v>
      </c>
      <c r="M377" s="41" t="s">
        <v>546</v>
      </c>
      <c r="N377" s="41"/>
    </row>
    <row r="378" ht="25" customHeight="1" spans="1:14">
      <c r="A378" s="53">
        <f>COUNTA($A$4:A377)</f>
        <v>242</v>
      </c>
      <c r="B378" s="53" t="s">
        <v>418</v>
      </c>
      <c r="C378" s="41" t="s">
        <v>542</v>
      </c>
      <c r="D378" s="41" t="s">
        <v>547</v>
      </c>
      <c r="E378" s="41" t="s">
        <v>548</v>
      </c>
      <c r="F378" s="41" t="s">
        <v>96</v>
      </c>
      <c r="G378" s="41">
        <v>1</v>
      </c>
      <c r="H378" s="41" t="s">
        <v>429</v>
      </c>
      <c r="I378" s="41" t="s">
        <v>547</v>
      </c>
      <c r="J378" s="41">
        <v>2</v>
      </c>
      <c r="K378" s="41">
        <v>640</v>
      </c>
      <c r="L378" s="41">
        <v>640</v>
      </c>
      <c r="M378" s="41"/>
      <c r="N378" s="41"/>
    </row>
    <row r="379" ht="25" customHeight="1" spans="1:14">
      <c r="A379" s="53">
        <f>COUNTA($A$4:A378)</f>
        <v>243</v>
      </c>
      <c r="B379" s="53" t="s">
        <v>418</v>
      </c>
      <c r="C379" s="41" t="s">
        <v>542</v>
      </c>
      <c r="D379" s="41" t="s">
        <v>549</v>
      </c>
      <c r="E379" s="41" t="s">
        <v>550</v>
      </c>
      <c r="F379" s="41" t="s">
        <v>41</v>
      </c>
      <c r="G379" s="41">
        <v>4</v>
      </c>
      <c r="H379" s="41" t="s">
        <v>381</v>
      </c>
      <c r="I379" s="41" t="s">
        <v>549</v>
      </c>
      <c r="J379" s="41">
        <v>4</v>
      </c>
      <c r="K379" s="41">
        <v>1600</v>
      </c>
      <c r="L379" s="41">
        <v>1600</v>
      </c>
      <c r="M379" s="41"/>
      <c r="N379" s="41"/>
    </row>
    <row r="380" ht="25" customHeight="1" spans="1:14">
      <c r="A380" s="53">
        <f>COUNTA($A$4:A379)</f>
        <v>244</v>
      </c>
      <c r="B380" s="53" t="s">
        <v>418</v>
      </c>
      <c r="C380" s="41" t="s">
        <v>542</v>
      </c>
      <c r="D380" s="41" t="s">
        <v>532</v>
      </c>
      <c r="E380" s="41" t="s">
        <v>551</v>
      </c>
      <c r="F380" s="41" t="s">
        <v>45</v>
      </c>
      <c r="G380" s="41">
        <v>2</v>
      </c>
      <c r="H380" s="41" t="s">
        <v>429</v>
      </c>
      <c r="I380" s="41" t="s">
        <v>532</v>
      </c>
      <c r="J380" s="41">
        <v>1</v>
      </c>
      <c r="K380" s="41">
        <v>240</v>
      </c>
      <c r="L380" s="41">
        <v>618</v>
      </c>
      <c r="M380" s="41"/>
      <c r="N380" s="41"/>
    </row>
    <row r="381" ht="25" customHeight="1" spans="1:14">
      <c r="A381" s="53"/>
      <c r="B381" s="53"/>
      <c r="C381" s="41"/>
      <c r="D381" s="41"/>
      <c r="E381" s="41"/>
      <c r="F381" s="41"/>
      <c r="G381" s="41"/>
      <c r="H381" s="41" t="s">
        <v>29</v>
      </c>
      <c r="I381" s="41"/>
      <c r="J381" s="41">
        <v>1.05</v>
      </c>
      <c r="K381" s="41">
        <f>600*J381*0.6</f>
        <v>378</v>
      </c>
      <c r="L381" s="41"/>
      <c r="M381" s="41"/>
      <c r="N381" s="41"/>
    </row>
    <row r="382" ht="25" customHeight="1" spans="1:14">
      <c r="A382" s="53">
        <f>COUNTA($A$4:A381)</f>
        <v>245</v>
      </c>
      <c r="B382" s="53" t="s">
        <v>418</v>
      </c>
      <c r="C382" s="16" t="s">
        <v>552</v>
      </c>
      <c r="D382" s="16" t="s">
        <v>255</v>
      </c>
      <c r="E382" s="16" t="s">
        <v>553</v>
      </c>
      <c r="F382" s="16" t="s">
        <v>133</v>
      </c>
      <c r="G382" s="16">
        <v>2</v>
      </c>
      <c r="H382" s="16" t="s">
        <v>432</v>
      </c>
      <c r="I382" s="16" t="s">
        <v>255</v>
      </c>
      <c r="J382" s="16">
        <v>1.5</v>
      </c>
      <c r="K382" s="43">
        <f>1.5*240</f>
        <v>360</v>
      </c>
      <c r="L382" s="43">
        <v>600</v>
      </c>
      <c r="M382" s="43"/>
      <c r="N382" s="43"/>
    </row>
    <row r="383" ht="25" customHeight="1" spans="1:14">
      <c r="A383" s="53"/>
      <c r="B383" s="53"/>
      <c r="C383" s="16"/>
      <c r="D383" s="16"/>
      <c r="E383" s="16"/>
      <c r="F383" s="16"/>
      <c r="G383" s="16"/>
      <c r="H383" s="16" t="s">
        <v>429</v>
      </c>
      <c r="I383" s="16" t="s">
        <v>255</v>
      </c>
      <c r="J383" s="16">
        <v>1</v>
      </c>
      <c r="K383" s="43">
        <f>1*240</f>
        <v>240</v>
      </c>
      <c r="L383" s="43"/>
      <c r="M383" s="43"/>
      <c r="N383" s="43"/>
    </row>
    <row r="384" ht="25" customHeight="1" spans="1:14">
      <c r="A384" s="53">
        <f>COUNTA($A$4:A383)</f>
        <v>246</v>
      </c>
      <c r="B384" s="53" t="s">
        <v>418</v>
      </c>
      <c r="C384" s="16" t="s">
        <v>552</v>
      </c>
      <c r="D384" s="16" t="s">
        <v>554</v>
      </c>
      <c r="E384" s="16" t="s">
        <v>555</v>
      </c>
      <c r="F384" s="16" t="s">
        <v>96</v>
      </c>
      <c r="G384" s="16">
        <v>4</v>
      </c>
      <c r="H384" s="16" t="s">
        <v>429</v>
      </c>
      <c r="I384" s="16" t="s">
        <v>554</v>
      </c>
      <c r="J384" s="16">
        <v>1</v>
      </c>
      <c r="K384" s="43">
        <v>320</v>
      </c>
      <c r="L384" s="43">
        <v>560</v>
      </c>
      <c r="M384" s="43" t="s">
        <v>556</v>
      </c>
      <c r="N384" s="43"/>
    </row>
    <row r="385" ht="25" customHeight="1" spans="1:14">
      <c r="A385" s="53"/>
      <c r="B385" s="53"/>
      <c r="C385" s="16"/>
      <c r="D385" s="16"/>
      <c r="E385" s="16"/>
      <c r="F385" s="16"/>
      <c r="G385" s="16"/>
      <c r="H385" s="16" t="s">
        <v>29</v>
      </c>
      <c r="I385" s="16" t="s">
        <v>554</v>
      </c>
      <c r="J385" s="16">
        <v>0.5</v>
      </c>
      <c r="K385" s="43">
        <v>240</v>
      </c>
      <c r="L385" s="43"/>
      <c r="M385" s="43"/>
      <c r="N385" s="43"/>
    </row>
    <row r="386" ht="25" customHeight="1" spans="1:14">
      <c r="A386" s="53">
        <f>COUNTA($A$4:A385)</f>
        <v>247</v>
      </c>
      <c r="B386" s="53" t="s">
        <v>418</v>
      </c>
      <c r="C386" s="16" t="s">
        <v>552</v>
      </c>
      <c r="D386" s="16" t="s">
        <v>554</v>
      </c>
      <c r="E386" s="16" t="s">
        <v>557</v>
      </c>
      <c r="F386" s="16" t="s">
        <v>33</v>
      </c>
      <c r="G386" s="16">
        <v>1</v>
      </c>
      <c r="H386" s="16" t="s">
        <v>558</v>
      </c>
      <c r="I386" s="16" t="s">
        <v>554</v>
      </c>
      <c r="J386" s="16">
        <v>2</v>
      </c>
      <c r="K386" s="43">
        <v>1280</v>
      </c>
      <c r="L386" s="43">
        <v>1280</v>
      </c>
      <c r="M386" s="43"/>
      <c r="N386" s="43"/>
    </row>
    <row r="387" ht="25" customHeight="1" spans="1:14">
      <c r="A387" s="53">
        <f>COUNTA($A$4:A386)</f>
        <v>248</v>
      </c>
      <c r="B387" s="53" t="s">
        <v>418</v>
      </c>
      <c r="C387" s="16" t="s">
        <v>552</v>
      </c>
      <c r="D387" s="16" t="s">
        <v>559</v>
      </c>
      <c r="E387" s="16" t="s">
        <v>560</v>
      </c>
      <c r="F387" s="16" t="s">
        <v>33</v>
      </c>
      <c r="G387" s="16">
        <v>2</v>
      </c>
      <c r="H387" s="16" t="s">
        <v>429</v>
      </c>
      <c r="I387" s="16" t="s">
        <v>559</v>
      </c>
      <c r="J387" s="16">
        <v>6</v>
      </c>
      <c r="K387" s="43">
        <f>6*320</f>
        <v>1920</v>
      </c>
      <c r="L387" s="43">
        <f>6*320</f>
        <v>1920</v>
      </c>
      <c r="M387" s="43"/>
      <c r="N387" s="43"/>
    </row>
    <row r="388" ht="25" customHeight="1" spans="1:14">
      <c r="A388" s="53">
        <f>COUNTA($A$4:A387)</f>
        <v>249</v>
      </c>
      <c r="B388" s="53" t="s">
        <v>418</v>
      </c>
      <c r="C388" s="16" t="s">
        <v>552</v>
      </c>
      <c r="D388" s="16" t="s">
        <v>559</v>
      </c>
      <c r="E388" s="16" t="s">
        <v>561</v>
      </c>
      <c r="F388" s="16" t="s">
        <v>217</v>
      </c>
      <c r="G388" s="16">
        <v>5</v>
      </c>
      <c r="H388" s="16" t="s">
        <v>429</v>
      </c>
      <c r="I388" s="16" t="s">
        <v>559</v>
      </c>
      <c r="J388" s="16">
        <v>2</v>
      </c>
      <c r="K388" s="43">
        <v>480</v>
      </c>
      <c r="L388" s="43">
        <v>480</v>
      </c>
      <c r="M388" s="43"/>
      <c r="N388" s="43"/>
    </row>
    <row r="389" ht="25" customHeight="1" spans="1:14">
      <c r="A389" s="53">
        <f>COUNTA($A$4:A388)</f>
        <v>250</v>
      </c>
      <c r="B389" s="53" t="s">
        <v>418</v>
      </c>
      <c r="C389" s="16" t="s">
        <v>552</v>
      </c>
      <c r="D389" s="16" t="s">
        <v>562</v>
      </c>
      <c r="E389" s="16" t="s">
        <v>563</v>
      </c>
      <c r="F389" s="16" t="s">
        <v>33</v>
      </c>
      <c r="G389" s="65">
        <v>6</v>
      </c>
      <c r="H389" s="16" t="s">
        <v>381</v>
      </c>
      <c r="I389" s="16" t="s">
        <v>562</v>
      </c>
      <c r="J389" s="16">
        <v>1.5</v>
      </c>
      <c r="K389" s="43">
        <f>1.5*400</f>
        <v>600</v>
      </c>
      <c r="L389" s="43">
        <f>1.5*400</f>
        <v>600</v>
      </c>
      <c r="M389" s="43"/>
      <c r="N389" s="43"/>
    </row>
    <row r="390" ht="25" customHeight="1" spans="1:14">
      <c r="A390" s="53">
        <f>COUNTA($A$4:A389)</f>
        <v>251</v>
      </c>
      <c r="B390" s="53" t="s">
        <v>418</v>
      </c>
      <c r="C390" s="16" t="s">
        <v>552</v>
      </c>
      <c r="D390" s="16" t="s">
        <v>562</v>
      </c>
      <c r="E390" s="16" t="s">
        <v>564</v>
      </c>
      <c r="F390" s="16" t="s">
        <v>28</v>
      </c>
      <c r="G390" s="16">
        <v>3</v>
      </c>
      <c r="H390" s="16" t="s">
        <v>429</v>
      </c>
      <c r="I390" s="16" t="s">
        <v>562</v>
      </c>
      <c r="J390" s="16">
        <v>1.2</v>
      </c>
      <c r="K390" s="43">
        <f>1.2*320</f>
        <v>384</v>
      </c>
      <c r="L390" s="43">
        <f>1.2*320</f>
        <v>384</v>
      </c>
      <c r="M390" s="43"/>
      <c r="N390" s="43"/>
    </row>
    <row r="391" ht="25" customHeight="1" spans="1:14">
      <c r="A391" s="53">
        <f>COUNTA($A$4:A390)</f>
        <v>252</v>
      </c>
      <c r="B391" s="53" t="s">
        <v>418</v>
      </c>
      <c r="C391" s="16" t="s">
        <v>552</v>
      </c>
      <c r="D391" s="16" t="s">
        <v>565</v>
      </c>
      <c r="E391" s="16" t="s">
        <v>566</v>
      </c>
      <c r="F391" s="16" t="s">
        <v>41</v>
      </c>
      <c r="G391" s="16">
        <v>3</v>
      </c>
      <c r="H391" s="16" t="s">
        <v>429</v>
      </c>
      <c r="I391" s="16" t="s">
        <v>565</v>
      </c>
      <c r="J391" s="16">
        <v>3.3</v>
      </c>
      <c r="K391" s="43">
        <f>3.3*320</f>
        <v>1056</v>
      </c>
      <c r="L391" s="43">
        <f>3.3*320</f>
        <v>1056</v>
      </c>
      <c r="M391" s="43"/>
      <c r="N391" s="43"/>
    </row>
    <row r="392" ht="25" customHeight="1" spans="1:14">
      <c r="A392" s="53">
        <f>COUNTA($A$4:A391)</f>
        <v>253</v>
      </c>
      <c r="B392" s="53" t="s">
        <v>418</v>
      </c>
      <c r="C392" s="16" t="s">
        <v>552</v>
      </c>
      <c r="D392" s="16" t="s">
        <v>554</v>
      </c>
      <c r="E392" s="16" t="s">
        <v>567</v>
      </c>
      <c r="F392" s="16" t="s">
        <v>33</v>
      </c>
      <c r="G392" s="16">
        <v>4</v>
      </c>
      <c r="H392" s="16" t="s">
        <v>429</v>
      </c>
      <c r="I392" s="16" t="s">
        <v>554</v>
      </c>
      <c r="J392" s="16">
        <v>2</v>
      </c>
      <c r="K392" s="43">
        <f>2*320</f>
        <v>640</v>
      </c>
      <c r="L392" s="43">
        <f>2*320</f>
        <v>640</v>
      </c>
      <c r="M392" s="43"/>
      <c r="N392" s="43"/>
    </row>
    <row r="393" ht="25" customHeight="1" spans="1:14">
      <c r="A393" s="53">
        <f>COUNTA($A$4:A392)</f>
        <v>254</v>
      </c>
      <c r="B393" s="53" t="s">
        <v>418</v>
      </c>
      <c r="C393" s="16" t="s">
        <v>568</v>
      </c>
      <c r="D393" s="48" t="s">
        <v>569</v>
      </c>
      <c r="E393" s="48" t="s">
        <v>570</v>
      </c>
      <c r="F393" s="16" t="s">
        <v>96</v>
      </c>
      <c r="G393" s="48">
        <v>3</v>
      </c>
      <c r="H393" s="16" t="s">
        <v>558</v>
      </c>
      <c r="I393" s="48" t="s">
        <v>571</v>
      </c>
      <c r="J393" s="48">
        <v>1.5</v>
      </c>
      <c r="K393" s="48">
        <v>960</v>
      </c>
      <c r="L393" s="48">
        <v>960</v>
      </c>
      <c r="M393" s="48"/>
      <c r="N393" s="48"/>
    </row>
    <row r="394" ht="25" customHeight="1" spans="1:14">
      <c r="A394" s="53">
        <f>COUNTA($A$4:A393)</f>
        <v>255</v>
      </c>
      <c r="B394" s="53" t="s">
        <v>418</v>
      </c>
      <c r="C394" s="16" t="s">
        <v>568</v>
      </c>
      <c r="D394" s="48" t="s">
        <v>572</v>
      </c>
      <c r="E394" s="48" t="s">
        <v>573</v>
      </c>
      <c r="F394" s="16" t="s">
        <v>133</v>
      </c>
      <c r="G394" s="48">
        <v>5</v>
      </c>
      <c r="H394" s="16" t="s">
        <v>29</v>
      </c>
      <c r="I394" s="48" t="s">
        <v>572</v>
      </c>
      <c r="J394" s="48">
        <v>1.5</v>
      </c>
      <c r="K394" s="48">
        <v>540</v>
      </c>
      <c r="L394" s="48">
        <v>2040</v>
      </c>
      <c r="M394" s="48"/>
      <c r="N394" s="48"/>
    </row>
    <row r="395" ht="25" customHeight="1" spans="1:14">
      <c r="A395" s="53"/>
      <c r="B395" s="53"/>
      <c r="C395" s="16"/>
      <c r="D395" s="48"/>
      <c r="E395" s="48"/>
      <c r="F395" s="16"/>
      <c r="G395" s="48"/>
      <c r="H395" s="16" t="s">
        <v>475</v>
      </c>
      <c r="I395" s="48"/>
      <c r="J395" s="48">
        <v>1</v>
      </c>
      <c r="K395" s="48">
        <v>1500</v>
      </c>
      <c r="L395" s="48"/>
      <c r="M395" s="48"/>
      <c r="N395" s="48"/>
    </row>
    <row r="396" ht="25" customHeight="1" spans="1:14">
      <c r="A396" s="53">
        <f>COUNTA($A$4:A395)</f>
        <v>256</v>
      </c>
      <c r="B396" s="53" t="s">
        <v>418</v>
      </c>
      <c r="C396" s="16" t="s">
        <v>568</v>
      </c>
      <c r="D396" s="48" t="s">
        <v>572</v>
      </c>
      <c r="E396" s="48" t="s">
        <v>574</v>
      </c>
      <c r="F396" s="16" t="s">
        <v>217</v>
      </c>
      <c r="G396" s="48">
        <v>3</v>
      </c>
      <c r="H396" s="16" t="s">
        <v>429</v>
      </c>
      <c r="I396" s="48" t="s">
        <v>572</v>
      </c>
      <c r="J396" s="48">
        <v>1.5</v>
      </c>
      <c r="K396" s="48">
        <v>360</v>
      </c>
      <c r="L396" s="48">
        <v>840</v>
      </c>
      <c r="M396" s="48"/>
      <c r="N396" s="48"/>
    </row>
    <row r="397" ht="25" customHeight="1" spans="1:14">
      <c r="A397" s="53"/>
      <c r="B397" s="53"/>
      <c r="C397" s="16"/>
      <c r="D397" s="48"/>
      <c r="E397" s="48"/>
      <c r="F397" s="16"/>
      <c r="G397" s="48"/>
      <c r="H397" s="16" t="s">
        <v>432</v>
      </c>
      <c r="I397" s="48"/>
      <c r="J397" s="48">
        <v>2</v>
      </c>
      <c r="K397" s="48">
        <v>480</v>
      </c>
      <c r="L397" s="48"/>
      <c r="M397" s="48"/>
      <c r="N397" s="48"/>
    </row>
    <row r="398" ht="25" customHeight="1" spans="1:14">
      <c r="A398" s="53">
        <f>COUNTA($A$4:A397)</f>
        <v>257</v>
      </c>
      <c r="B398" s="53" t="s">
        <v>418</v>
      </c>
      <c r="C398" s="16" t="s">
        <v>568</v>
      </c>
      <c r="D398" s="48" t="s">
        <v>572</v>
      </c>
      <c r="E398" s="48" t="s">
        <v>575</v>
      </c>
      <c r="F398" s="16" t="s">
        <v>28</v>
      </c>
      <c r="G398" s="48">
        <v>1</v>
      </c>
      <c r="H398" s="16" t="s">
        <v>576</v>
      </c>
      <c r="I398" s="48" t="s">
        <v>572</v>
      </c>
      <c r="J398" s="48">
        <v>1.1</v>
      </c>
      <c r="K398" s="48">
        <v>440</v>
      </c>
      <c r="L398" s="48">
        <v>920</v>
      </c>
      <c r="M398" s="48"/>
      <c r="N398" s="48"/>
    </row>
    <row r="399" ht="25" customHeight="1" spans="1:14">
      <c r="A399" s="53"/>
      <c r="B399" s="53"/>
      <c r="C399" s="16"/>
      <c r="D399" s="48"/>
      <c r="E399" s="48"/>
      <c r="F399" s="16"/>
      <c r="G399" s="48"/>
      <c r="H399" s="16" t="s">
        <v>577</v>
      </c>
      <c r="I399" s="48"/>
      <c r="J399" s="48">
        <v>1.2</v>
      </c>
      <c r="K399" s="48">
        <v>480</v>
      </c>
      <c r="L399" s="48"/>
      <c r="M399" s="48"/>
      <c r="N399" s="48"/>
    </row>
    <row r="400" ht="25" customHeight="1" spans="1:14">
      <c r="A400" s="53">
        <f>COUNTA($A$4:A399)</f>
        <v>258</v>
      </c>
      <c r="B400" s="53" t="s">
        <v>418</v>
      </c>
      <c r="C400" s="16" t="s">
        <v>568</v>
      </c>
      <c r="D400" s="48" t="s">
        <v>578</v>
      </c>
      <c r="E400" s="48" t="s">
        <v>579</v>
      </c>
      <c r="F400" s="16" t="s">
        <v>41</v>
      </c>
      <c r="G400" s="48">
        <v>1</v>
      </c>
      <c r="H400" s="16" t="s">
        <v>429</v>
      </c>
      <c r="I400" s="48" t="s">
        <v>578</v>
      </c>
      <c r="J400" s="48">
        <v>1</v>
      </c>
      <c r="K400" s="48">
        <v>320</v>
      </c>
      <c r="L400" s="48">
        <v>320</v>
      </c>
      <c r="M400" s="48"/>
      <c r="N400" s="48"/>
    </row>
    <row r="401" ht="25" customHeight="1" spans="1:14">
      <c r="A401" s="53">
        <f>COUNTA($A$4:A400)</f>
        <v>259</v>
      </c>
      <c r="B401" s="53" t="s">
        <v>418</v>
      </c>
      <c r="C401" s="16" t="s">
        <v>568</v>
      </c>
      <c r="D401" s="48" t="s">
        <v>569</v>
      </c>
      <c r="E401" s="48" t="s">
        <v>580</v>
      </c>
      <c r="F401" s="16" t="s">
        <v>28</v>
      </c>
      <c r="G401" s="48">
        <v>3</v>
      </c>
      <c r="H401" s="16" t="s">
        <v>558</v>
      </c>
      <c r="I401" s="48" t="s">
        <v>569</v>
      </c>
      <c r="J401" s="48">
        <v>1.3</v>
      </c>
      <c r="K401" s="48">
        <v>832</v>
      </c>
      <c r="L401" s="48">
        <v>832</v>
      </c>
      <c r="M401" s="48"/>
      <c r="N401" s="48"/>
    </row>
    <row r="402" ht="25" customHeight="1" spans="1:14">
      <c r="A402" s="53">
        <f>COUNTA($A$4:A401)</f>
        <v>260</v>
      </c>
      <c r="B402" s="53" t="s">
        <v>418</v>
      </c>
      <c r="C402" s="16" t="s">
        <v>568</v>
      </c>
      <c r="D402" s="48" t="s">
        <v>569</v>
      </c>
      <c r="E402" s="48" t="s">
        <v>581</v>
      </c>
      <c r="F402" s="16" t="s">
        <v>96</v>
      </c>
      <c r="G402" s="48">
        <v>3</v>
      </c>
      <c r="H402" s="16" t="s">
        <v>29</v>
      </c>
      <c r="I402" s="48" t="s">
        <v>569</v>
      </c>
      <c r="J402" s="48">
        <v>1</v>
      </c>
      <c r="K402" s="48">
        <v>480</v>
      </c>
      <c r="L402" s="48">
        <v>480</v>
      </c>
      <c r="M402" s="48"/>
      <c r="N402" s="48"/>
    </row>
    <row r="403" ht="25" customHeight="1" spans="1:14">
      <c r="A403" s="53">
        <f>COUNTA($A$4:A402)</f>
        <v>261</v>
      </c>
      <c r="B403" s="53" t="s">
        <v>418</v>
      </c>
      <c r="C403" s="16" t="s">
        <v>568</v>
      </c>
      <c r="D403" s="48" t="s">
        <v>569</v>
      </c>
      <c r="E403" s="48" t="s">
        <v>582</v>
      </c>
      <c r="F403" s="16" t="s">
        <v>83</v>
      </c>
      <c r="G403" s="48">
        <v>4</v>
      </c>
      <c r="H403" s="16" t="s">
        <v>429</v>
      </c>
      <c r="I403" s="48" t="s">
        <v>569</v>
      </c>
      <c r="J403" s="48">
        <v>2</v>
      </c>
      <c r="K403" s="48">
        <v>640</v>
      </c>
      <c r="L403" s="48">
        <v>640</v>
      </c>
      <c r="M403" s="48"/>
      <c r="N403" s="48"/>
    </row>
    <row r="404" ht="25" customHeight="1" spans="1:14">
      <c r="A404" s="53">
        <f>COUNTA($A$4:A403)</f>
        <v>262</v>
      </c>
      <c r="B404" s="53" t="s">
        <v>418</v>
      </c>
      <c r="C404" s="16" t="s">
        <v>568</v>
      </c>
      <c r="D404" s="48" t="s">
        <v>583</v>
      </c>
      <c r="E404" s="48" t="s">
        <v>584</v>
      </c>
      <c r="F404" s="66" t="s">
        <v>28</v>
      </c>
      <c r="G404" s="48">
        <v>3</v>
      </c>
      <c r="H404" s="16" t="s">
        <v>29</v>
      </c>
      <c r="I404" s="48" t="s">
        <v>583</v>
      </c>
      <c r="J404" s="48">
        <v>1</v>
      </c>
      <c r="K404" s="48">
        <v>480</v>
      </c>
      <c r="L404" s="48">
        <v>2080</v>
      </c>
      <c r="M404" s="48"/>
      <c r="N404" s="48"/>
    </row>
    <row r="405" ht="25" customHeight="1" spans="1:14">
      <c r="A405" s="53"/>
      <c r="B405" s="53"/>
      <c r="C405" s="16"/>
      <c r="D405" s="48"/>
      <c r="E405" s="48"/>
      <c r="F405" s="66"/>
      <c r="G405" s="48"/>
      <c r="H405" s="16" t="s">
        <v>429</v>
      </c>
      <c r="I405" s="48"/>
      <c r="J405" s="48">
        <v>1.5</v>
      </c>
      <c r="K405" s="48">
        <v>480</v>
      </c>
      <c r="L405" s="48"/>
      <c r="M405" s="48"/>
      <c r="N405" s="48"/>
    </row>
    <row r="406" ht="25" customHeight="1" spans="1:14">
      <c r="A406" s="53"/>
      <c r="B406" s="53"/>
      <c r="C406" s="16"/>
      <c r="D406" s="48"/>
      <c r="E406" s="48"/>
      <c r="F406" s="66"/>
      <c r="G406" s="48"/>
      <c r="H406" s="16" t="s">
        <v>432</v>
      </c>
      <c r="I406" s="48"/>
      <c r="J406" s="48">
        <v>3.5</v>
      </c>
      <c r="K406" s="48">
        <v>1120</v>
      </c>
      <c r="L406" s="48"/>
      <c r="M406" s="48"/>
      <c r="N406" s="48"/>
    </row>
    <row r="407" ht="25" customHeight="1" spans="1:14">
      <c r="A407" s="53">
        <f>COUNTA($A$4:A406)</f>
        <v>263</v>
      </c>
      <c r="B407" s="53" t="s">
        <v>418</v>
      </c>
      <c r="C407" s="16" t="s">
        <v>568</v>
      </c>
      <c r="D407" s="48" t="s">
        <v>572</v>
      </c>
      <c r="E407" s="48" t="s">
        <v>585</v>
      </c>
      <c r="F407" s="16" t="s">
        <v>133</v>
      </c>
      <c r="G407" s="48">
        <v>3</v>
      </c>
      <c r="H407" s="16" t="s">
        <v>432</v>
      </c>
      <c r="I407" s="48" t="s">
        <v>572</v>
      </c>
      <c r="J407" s="48">
        <v>0.8</v>
      </c>
      <c r="K407" s="48">
        <v>192</v>
      </c>
      <c r="L407" s="48">
        <v>552</v>
      </c>
      <c r="M407" s="48"/>
      <c r="N407" s="48"/>
    </row>
    <row r="408" ht="25" customHeight="1" spans="1:14">
      <c r="A408" s="53"/>
      <c r="B408" s="53"/>
      <c r="C408" s="16"/>
      <c r="D408" s="48"/>
      <c r="E408" s="48"/>
      <c r="F408" s="16"/>
      <c r="G408" s="48"/>
      <c r="H408" s="16" t="s">
        <v>29</v>
      </c>
      <c r="I408" s="48"/>
      <c r="J408" s="48">
        <v>1</v>
      </c>
      <c r="K408" s="48">
        <v>360</v>
      </c>
      <c r="L408" s="48"/>
      <c r="M408" s="48"/>
      <c r="N408" s="48"/>
    </row>
    <row r="409" ht="25" customHeight="1" spans="1:14">
      <c r="A409" s="53">
        <f>COUNTA($A$4:A408)</f>
        <v>264</v>
      </c>
      <c r="B409" s="53" t="s">
        <v>418</v>
      </c>
      <c r="C409" s="16" t="s">
        <v>568</v>
      </c>
      <c r="D409" s="48" t="s">
        <v>583</v>
      </c>
      <c r="E409" s="48" t="s">
        <v>586</v>
      </c>
      <c r="F409" s="16" t="s">
        <v>41</v>
      </c>
      <c r="G409" s="48">
        <v>3</v>
      </c>
      <c r="H409" s="16" t="s">
        <v>29</v>
      </c>
      <c r="I409" s="48" t="s">
        <v>583</v>
      </c>
      <c r="J409" s="48">
        <v>2</v>
      </c>
      <c r="K409" s="48">
        <v>960</v>
      </c>
      <c r="L409" s="48">
        <v>1344</v>
      </c>
      <c r="M409" s="48"/>
      <c r="N409" s="48"/>
    </row>
    <row r="410" ht="25" customHeight="1" spans="1:14">
      <c r="A410" s="53"/>
      <c r="B410" s="53"/>
      <c r="C410" s="16"/>
      <c r="D410" s="48"/>
      <c r="E410" s="48"/>
      <c r="F410" s="16"/>
      <c r="G410" s="48"/>
      <c r="H410" s="16" t="s">
        <v>429</v>
      </c>
      <c r="I410" s="48"/>
      <c r="J410" s="48">
        <v>1.2</v>
      </c>
      <c r="K410" s="48">
        <v>384</v>
      </c>
      <c r="L410" s="48"/>
      <c r="M410" s="48"/>
      <c r="N410" s="48"/>
    </row>
    <row r="411" ht="25" customHeight="1" spans="1:14">
      <c r="A411" s="53">
        <f>COUNTA($A$4:A410)</f>
        <v>265</v>
      </c>
      <c r="B411" s="53" t="s">
        <v>418</v>
      </c>
      <c r="C411" s="16" t="s">
        <v>568</v>
      </c>
      <c r="D411" s="48" t="s">
        <v>583</v>
      </c>
      <c r="E411" s="48" t="s">
        <v>587</v>
      </c>
      <c r="F411" s="16" t="s">
        <v>133</v>
      </c>
      <c r="G411" s="48">
        <v>4</v>
      </c>
      <c r="H411" s="16" t="s">
        <v>29</v>
      </c>
      <c r="I411" s="48" t="s">
        <v>583</v>
      </c>
      <c r="J411" s="48">
        <v>0.5</v>
      </c>
      <c r="K411" s="48">
        <v>180</v>
      </c>
      <c r="L411" s="48">
        <v>1920</v>
      </c>
      <c r="M411" s="48"/>
      <c r="N411" s="48"/>
    </row>
    <row r="412" ht="25" customHeight="1" spans="1:14">
      <c r="A412" s="53"/>
      <c r="B412" s="53"/>
      <c r="C412" s="16"/>
      <c r="D412" s="48"/>
      <c r="E412" s="48"/>
      <c r="F412" s="16"/>
      <c r="G412" s="48"/>
      <c r="H412" s="16" t="s">
        <v>429</v>
      </c>
      <c r="I412" s="48"/>
      <c r="J412" s="48">
        <v>1</v>
      </c>
      <c r="K412" s="48">
        <v>240</v>
      </c>
      <c r="L412" s="48"/>
      <c r="M412" s="48"/>
      <c r="N412" s="48"/>
    </row>
    <row r="413" ht="25" customHeight="1" spans="1:14">
      <c r="A413" s="53"/>
      <c r="B413" s="53"/>
      <c r="C413" s="16"/>
      <c r="D413" s="48"/>
      <c r="E413" s="48"/>
      <c r="F413" s="16"/>
      <c r="G413" s="48"/>
      <c r="H413" s="16" t="s">
        <v>475</v>
      </c>
      <c r="I413" s="48"/>
      <c r="J413" s="48">
        <v>1</v>
      </c>
      <c r="K413" s="48">
        <v>1500</v>
      </c>
      <c r="L413" s="48"/>
      <c r="M413" s="48"/>
      <c r="N413" s="48"/>
    </row>
    <row r="414" ht="25" customHeight="1" spans="1:14">
      <c r="A414" s="53">
        <f>COUNTA($A$4:A413)</f>
        <v>266</v>
      </c>
      <c r="B414" s="53" t="s">
        <v>418</v>
      </c>
      <c r="C414" s="16" t="s">
        <v>568</v>
      </c>
      <c r="D414" s="48" t="s">
        <v>572</v>
      </c>
      <c r="E414" s="48" t="s">
        <v>588</v>
      </c>
      <c r="F414" s="16" t="s">
        <v>33</v>
      </c>
      <c r="G414" s="48">
        <v>1</v>
      </c>
      <c r="H414" s="16" t="s">
        <v>93</v>
      </c>
      <c r="I414" s="48" t="s">
        <v>572</v>
      </c>
      <c r="J414" s="48">
        <v>1</v>
      </c>
      <c r="K414" s="48">
        <v>400</v>
      </c>
      <c r="L414" s="48">
        <v>400</v>
      </c>
      <c r="M414" s="48"/>
      <c r="N414" s="48"/>
    </row>
    <row r="415" ht="25" customHeight="1" spans="1:14">
      <c r="A415" s="53">
        <f>COUNTA($A$4:A414)</f>
        <v>267</v>
      </c>
      <c r="B415" s="53" t="s">
        <v>418</v>
      </c>
      <c r="C415" s="16" t="s">
        <v>568</v>
      </c>
      <c r="D415" s="48" t="s">
        <v>578</v>
      </c>
      <c r="E415" s="48" t="s">
        <v>589</v>
      </c>
      <c r="F415" s="16" t="s">
        <v>96</v>
      </c>
      <c r="G415" s="48">
        <v>2</v>
      </c>
      <c r="H415" s="16" t="s">
        <v>558</v>
      </c>
      <c r="I415" s="48" t="s">
        <v>578</v>
      </c>
      <c r="J415" s="48">
        <v>3.5</v>
      </c>
      <c r="K415" s="48">
        <v>2240</v>
      </c>
      <c r="L415" s="48">
        <v>2240</v>
      </c>
      <c r="M415" s="48"/>
      <c r="N415" s="48"/>
    </row>
    <row r="416" ht="25" customHeight="1" spans="1:14">
      <c r="A416" s="53">
        <f>COUNTA($A$4:A415)</f>
        <v>268</v>
      </c>
      <c r="B416" s="53" t="s">
        <v>590</v>
      </c>
      <c r="C416" s="29" t="s">
        <v>591</v>
      </c>
      <c r="D416" s="29" t="s">
        <v>592</v>
      </c>
      <c r="E416" s="29" t="s">
        <v>593</v>
      </c>
      <c r="F416" s="29" t="s">
        <v>28</v>
      </c>
      <c r="G416" s="29">
        <v>1</v>
      </c>
      <c r="H416" s="67" t="s">
        <v>393</v>
      </c>
      <c r="I416" s="29" t="s">
        <v>592</v>
      </c>
      <c r="J416" s="29">
        <v>3</v>
      </c>
      <c r="K416" s="29">
        <v>1200</v>
      </c>
      <c r="L416" s="46">
        <v>1200</v>
      </c>
      <c r="M416" s="70"/>
      <c r="N416" s="70"/>
    </row>
    <row r="417" ht="25" customHeight="1" spans="1:14">
      <c r="A417" s="53">
        <f>COUNTA($A$4:A416)</f>
        <v>269</v>
      </c>
      <c r="B417" s="53" t="s">
        <v>590</v>
      </c>
      <c r="C417" s="29" t="s">
        <v>591</v>
      </c>
      <c r="D417" s="29" t="s">
        <v>592</v>
      </c>
      <c r="E417" s="29" t="s">
        <v>594</v>
      </c>
      <c r="F417" s="29" t="s">
        <v>112</v>
      </c>
      <c r="G417" s="29">
        <v>2</v>
      </c>
      <c r="H417" s="67" t="s">
        <v>23</v>
      </c>
      <c r="I417" s="29" t="s">
        <v>592</v>
      </c>
      <c r="J417" s="29">
        <v>26</v>
      </c>
      <c r="K417" s="29">
        <v>390</v>
      </c>
      <c r="L417" s="46">
        <v>2100</v>
      </c>
      <c r="M417" s="46" t="s">
        <v>595</v>
      </c>
      <c r="N417" s="46" t="s">
        <v>596</v>
      </c>
    </row>
    <row r="418" ht="25" customHeight="1" spans="1:14">
      <c r="A418" s="53"/>
      <c r="B418" s="53"/>
      <c r="C418" s="29"/>
      <c r="D418" s="29"/>
      <c r="E418" s="29"/>
      <c r="F418" s="29"/>
      <c r="G418" s="29"/>
      <c r="H418" s="67" t="s">
        <v>597</v>
      </c>
      <c r="I418" s="29"/>
      <c r="J418" s="29">
        <v>2</v>
      </c>
      <c r="K418" s="29">
        <v>1600</v>
      </c>
      <c r="L418" s="46"/>
      <c r="M418" s="46"/>
      <c r="N418" s="46"/>
    </row>
    <row r="419" ht="25" customHeight="1" spans="1:14">
      <c r="A419" s="53"/>
      <c r="B419" s="53"/>
      <c r="C419" s="29"/>
      <c r="D419" s="29"/>
      <c r="E419" s="29"/>
      <c r="F419" s="29"/>
      <c r="G419" s="29"/>
      <c r="H419" s="67" t="s">
        <v>598</v>
      </c>
      <c r="I419" s="29"/>
      <c r="J419" s="29">
        <v>1</v>
      </c>
      <c r="K419" s="29">
        <v>600</v>
      </c>
      <c r="L419" s="46"/>
      <c r="M419" s="46"/>
      <c r="N419" s="46"/>
    </row>
    <row r="420" ht="25" customHeight="1" spans="1:14">
      <c r="A420" s="53">
        <f>COUNTA($A$4:A419)</f>
        <v>270</v>
      </c>
      <c r="B420" s="53" t="s">
        <v>590</v>
      </c>
      <c r="C420" s="29" t="s">
        <v>591</v>
      </c>
      <c r="D420" s="29" t="s">
        <v>592</v>
      </c>
      <c r="E420" s="29" t="s">
        <v>599</v>
      </c>
      <c r="F420" s="29" t="s">
        <v>96</v>
      </c>
      <c r="G420" s="29">
        <v>3</v>
      </c>
      <c r="H420" s="67" t="s">
        <v>23</v>
      </c>
      <c r="I420" s="29" t="s">
        <v>592</v>
      </c>
      <c r="J420" s="29">
        <v>21</v>
      </c>
      <c r="K420" s="29">
        <v>252</v>
      </c>
      <c r="L420" s="46">
        <v>812</v>
      </c>
      <c r="M420" s="46" t="s">
        <v>600</v>
      </c>
      <c r="N420" s="46"/>
    </row>
    <row r="421" ht="25" customHeight="1" spans="1:14">
      <c r="A421" s="53"/>
      <c r="B421" s="53"/>
      <c r="C421" s="29"/>
      <c r="D421" s="29"/>
      <c r="E421" s="29"/>
      <c r="F421" s="29"/>
      <c r="G421" s="29"/>
      <c r="H421" s="68" t="s">
        <v>38</v>
      </c>
      <c r="I421" s="29"/>
      <c r="J421" s="29">
        <v>1</v>
      </c>
      <c r="K421" s="29">
        <v>560</v>
      </c>
      <c r="L421" s="46"/>
      <c r="M421" s="46"/>
      <c r="N421" s="46"/>
    </row>
    <row r="422" ht="25" customHeight="1" spans="1:14">
      <c r="A422" s="53">
        <f>COUNTA($A$4:A421)</f>
        <v>271</v>
      </c>
      <c r="B422" s="53" t="s">
        <v>590</v>
      </c>
      <c r="C422" s="29" t="s">
        <v>591</v>
      </c>
      <c r="D422" s="69" t="s">
        <v>601</v>
      </c>
      <c r="E422" s="69" t="s">
        <v>602</v>
      </c>
      <c r="F422" s="69" t="s">
        <v>22</v>
      </c>
      <c r="G422" s="69">
        <v>2</v>
      </c>
      <c r="H422" s="67" t="s">
        <v>393</v>
      </c>
      <c r="I422" s="69" t="s">
        <v>601</v>
      </c>
      <c r="J422" s="29">
        <v>3</v>
      </c>
      <c r="K422" s="29">
        <v>900</v>
      </c>
      <c r="L422" s="46">
        <v>1260</v>
      </c>
      <c r="M422" s="46" t="s">
        <v>603</v>
      </c>
      <c r="N422" s="46"/>
    </row>
    <row r="423" ht="25" customHeight="1" spans="1:14">
      <c r="A423" s="53"/>
      <c r="B423" s="53"/>
      <c r="C423" s="29"/>
      <c r="D423" s="69"/>
      <c r="E423" s="69"/>
      <c r="F423" s="69"/>
      <c r="G423" s="69"/>
      <c r="H423" s="67" t="s">
        <v>62</v>
      </c>
      <c r="I423" s="69"/>
      <c r="J423" s="29">
        <v>1.5</v>
      </c>
      <c r="K423" s="29">
        <v>360</v>
      </c>
      <c r="L423" s="46"/>
      <c r="M423" s="46"/>
      <c r="N423" s="46"/>
    </row>
    <row r="424" ht="25" customHeight="1" spans="1:14">
      <c r="A424" s="53">
        <f>COUNTA($A$4:A423)</f>
        <v>272</v>
      </c>
      <c r="B424" s="53" t="s">
        <v>590</v>
      </c>
      <c r="C424" s="29" t="s">
        <v>591</v>
      </c>
      <c r="D424" s="29" t="s">
        <v>411</v>
      </c>
      <c r="E424" s="29" t="s">
        <v>604</v>
      </c>
      <c r="F424" s="29" t="s">
        <v>28</v>
      </c>
      <c r="G424" s="29">
        <v>2</v>
      </c>
      <c r="H424" s="67" t="s">
        <v>62</v>
      </c>
      <c r="I424" s="29" t="s">
        <v>411</v>
      </c>
      <c r="J424" s="29">
        <v>1</v>
      </c>
      <c r="K424" s="29">
        <v>320</v>
      </c>
      <c r="L424" s="46">
        <v>320</v>
      </c>
      <c r="M424" s="70"/>
      <c r="N424" s="70"/>
    </row>
    <row r="425" ht="25" customHeight="1" spans="1:14">
      <c r="A425" s="53">
        <f>COUNTA($A$4:A424)</f>
        <v>273</v>
      </c>
      <c r="B425" s="53" t="s">
        <v>590</v>
      </c>
      <c r="C425" s="29" t="s">
        <v>591</v>
      </c>
      <c r="D425" s="29" t="s">
        <v>605</v>
      </c>
      <c r="E425" s="29" t="s">
        <v>606</v>
      </c>
      <c r="F425" s="29" t="s">
        <v>45</v>
      </c>
      <c r="G425" s="29">
        <v>6</v>
      </c>
      <c r="H425" s="67" t="s">
        <v>597</v>
      </c>
      <c r="I425" s="29" t="s">
        <v>605</v>
      </c>
      <c r="J425" s="29">
        <v>1.1</v>
      </c>
      <c r="K425" s="29">
        <v>528</v>
      </c>
      <c r="L425" s="46">
        <v>528</v>
      </c>
      <c r="M425" s="70" t="s">
        <v>607</v>
      </c>
      <c r="N425" s="70" t="s">
        <v>608</v>
      </c>
    </row>
    <row r="426" ht="25" customHeight="1" spans="1:14">
      <c r="A426" s="53">
        <f>COUNTA($A$4:A425)</f>
        <v>274</v>
      </c>
      <c r="B426" s="53" t="s">
        <v>590</v>
      </c>
      <c r="C426" s="29" t="s">
        <v>591</v>
      </c>
      <c r="D426" s="29" t="s">
        <v>609</v>
      </c>
      <c r="E426" s="29" t="s">
        <v>610</v>
      </c>
      <c r="F426" s="29" t="s">
        <v>83</v>
      </c>
      <c r="G426" s="29">
        <v>4</v>
      </c>
      <c r="H426" s="67" t="s">
        <v>597</v>
      </c>
      <c r="I426" s="29" t="s">
        <v>609</v>
      </c>
      <c r="J426" s="29">
        <v>3</v>
      </c>
      <c r="K426" s="29">
        <v>1920</v>
      </c>
      <c r="L426" s="46">
        <v>1920</v>
      </c>
      <c r="M426" s="70"/>
      <c r="N426" s="70"/>
    </row>
    <row r="427" ht="25" customHeight="1" spans="1:14">
      <c r="A427" s="53">
        <f>COUNTA($A$4:A426)</f>
        <v>275</v>
      </c>
      <c r="B427" s="53" t="s">
        <v>590</v>
      </c>
      <c r="C427" s="29" t="s">
        <v>591</v>
      </c>
      <c r="D427" s="29" t="s">
        <v>609</v>
      </c>
      <c r="E427" s="29" t="s">
        <v>611</v>
      </c>
      <c r="F427" s="29" t="s">
        <v>96</v>
      </c>
      <c r="G427" s="29">
        <v>2</v>
      </c>
      <c r="H427" s="67" t="s">
        <v>612</v>
      </c>
      <c r="I427" s="29" t="s">
        <v>609</v>
      </c>
      <c r="J427" s="29">
        <v>1</v>
      </c>
      <c r="K427" s="29">
        <v>400</v>
      </c>
      <c r="L427" s="46">
        <v>400</v>
      </c>
      <c r="M427" s="70"/>
      <c r="N427" s="70"/>
    </row>
    <row r="428" ht="25" customHeight="1" spans="1:14">
      <c r="A428" s="53">
        <f>COUNTA($A$4:A427)</f>
        <v>276</v>
      </c>
      <c r="B428" s="53" t="s">
        <v>590</v>
      </c>
      <c r="C428" s="16" t="s">
        <v>613</v>
      </c>
      <c r="D428" s="16" t="s">
        <v>614</v>
      </c>
      <c r="E428" s="16" t="s">
        <v>615</v>
      </c>
      <c r="F428" s="16" t="s">
        <v>41</v>
      </c>
      <c r="G428" s="16" t="s">
        <v>616</v>
      </c>
      <c r="H428" s="16" t="s">
        <v>34</v>
      </c>
      <c r="I428" s="16" t="s">
        <v>614</v>
      </c>
      <c r="J428" s="16">
        <v>3.5</v>
      </c>
      <c r="K428" s="16">
        <v>1120</v>
      </c>
      <c r="L428" s="16">
        <v>1120</v>
      </c>
      <c r="M428" s="70"/>
      <c r="N428" s="70"/>
    </row>
    <row r="429" ht="25" customHeight="1" spans="1:14">
      <c r="A429" s="53">
        <f>COUNTA($A$4:A428)</f>
        <v>277</v>
      </c>
      <c r="B429" s="53" t="s">
        <v>590</v>
      </c>
      <c r="C429" s="16" t="s">
        <v>613</v>
      </c>
      <c r="D429" s="16" t="s">
        <v>614</v>
      </c>
      <c r="E429" s="16" t="s">
        <v>617</v>
      </c>
      <c r="F429" s="16" t="s">
        <v>45</v>
      </c>
      <c r="G429" s="16" t="s">
        <v>618</v>
      </c>
      <c r="H429" s="16" t="s">
        <v>34</v>
      </c>
      <c r="I429" s="16" t="s">
        <v>614</v>
      </c>
      <c r="J429" s="16">
        <v>4.6</v>
      </c>
      <c r="K429" s="16">
        <v>1104</v>
      </c>
      <c r="L429" s="16">
        <v>1104</v>
      </c>
      <c r="M429" s="70"/>
      <c r="N429" s="70"/>
    </row>
    <row r="430" ht="25" customHeight="1" spans="1:14">
      <c r="A430" s="53">
        <f>COUNTA($A$4:A429)</f>
        <v>278</v>
      </c>
      <c r="B430" s="53" t="s">
        <v>590</v>
      </c>
      <c r="C430" s="16" t="s">
        <v>613</v>
      </c>
      <c r="D430" s="16" t="s">
        <v>619</v>
      </c>
      <c r="E430" s="16" t="s">
        <v>620</v>
      </c>
      <c r="F430" s="16" t="s">
        <v>22</v>
      </c>
      <c r="G430" s="16" t="s">
        <v>621</v>
      </c>
      <c r="H430" s="16" t="s">
        <v>622</v>
      </c>
      <c r="I430" s="16" t="s">
        <v>619</v>
      </c>
      <c r="J430" s="16">
        <v>1</v>
      </c>
      <c r="K430" s="16">
        <v>240</v>
      </c>
      <c r="L430" s="46">
        <v>240</v>
      </c>
      <c r="M430" s="70"/>
      <c r="N430" s="70"/>
    </row>
    <row r="431" ht="25" customHeight="1" spans="1:14">
      <c r="A431" s="53">
        <f>COUNTA($A$4:A430)</f>
        <v>279</v>
      </c>
      <c r="B431" s="53" t="s">
        <v>590</v>
      </c>
      <c r="C431" s="16" t="s">
        <v>613</v>
      </c>
      <c r="D431" s="16" t="s">
        <v>619</v>
      </c>
      <c r="E431" s="16" t="s">
        <v>623</v>
      </c>
      <c r="F431" s="16" t="s">
        <v>488</v>
      </c>
      <c r="G431" s="16" t="s">
        <v>616</v>
      </c>
      <c r="H431" s="16" t="s">
        <v>622</v>
      </c>
      <c r="I431" s="16" t="s">
        <v>619</v>
      </c>
      <c r="J431" s="16">
        <v>1</v>
      </c>
      <c r="K431" s="16">
        <v>400</v>
      </c>
      <c r="L431" s="46">
        <v>1200</v>
      </c>
      <c r="M431" s="46"/>
      <c r="N431" s="46"/>
    </row>
    <row r="432" ht="25" customHeight="1" spans="1:14">
      <c r="A432" s="53"/>
      <c r="B432" s="53"/>
      <c r="C432" s="16"/>
      <c r="D432" s="16"/>
      <c r="E432" s="16"/>
      <c r="F432" s="16"/>
      <c r="G432" s="16"/>
      <c r="H432" s="16" t="s">
        <v>34</v>
      </c>
      <c r="I432" s="16"/>
      <c r="J432" s="16">
        <v>2</v>
      </c>
      <c r="K432" s="16">
        <v>800</v>
      </c>
      <c r="L432" s="46"/>
      <c r="M432" s="46"/>
      <c r="N432" s="46"/>
    </row>
    <row r="433" ht="25" customHeight="1" spans="1:14">
      <c r="A433" s="53">
        <f>COUNTA($A$4:A432)</f>
        <v>280</v>
      </c>
      <c r="B433" s="53" t="s">
        <v>590</v>
      </c>
      <c r="C433" s="16" t="s">
        <v>613</v>
      </c>
      <c r="D433" s="16" t="s">
        <v>624</v>
      </c>
      <c r="E433" s="16" t="s">
        <v>625</v>
      </c>
      <c r="F433" s="16" t="s">
        <v>33</v>
      </c>
      <c r="G433" s="16" t="s">
        <v>626</v>
      </c>
      <c r="H433" s="16" t="s">
        <v>34</v>
      </c>
      <c r="I433" s="16" t="s">
        <v>624</v>
      </c>
      <c r="J433" s="16">
        <v>3</v>
      </c>
      <c r="K433" s="16">
        <v>960</v>
      </c>
      <c r="L433" s="16">
        <v>960</v>
      </c>
      <c r="M433" s="70"/>
      <c r="N433" s="70"/>
    </row>
    <row r="434" ht="25" customHeight="1" spans="1:14">
      <c r="A434" s="53">
        <f>COUNTA($A$4:A433)</f>
        <v>281</v>
      </c>
      <c r="B434" s="53" t="s">
        <v>590</v>
      </c>
      <c r="C434" s="16" t="s">
        <v>613</v>
      </c>
      <c r="D434" s="16" t="s">
        <v>624</v>
      </c>
      <c r="E434" s="16" t="s">
        <v>627</v>
      </c>
      <c r="F434" s="16" t="s">
        <v>22</v>
      </c>
      <c r="G434" s="16" t="s">
        <v>626</v>
      </c>
      <c r="H434" s="16" t="s">
        <v>34</v>
      </c>
      <c r="I434" s="16" t="s">
        <v>624</v>
      </c>
      <c r="J434" s="16">
        <v>1.9</v>
      </c>
      <c r="K434" s="16">
        <v>456</v>
      </c>
      <c r="L434" s="46">
        <v>816</v>
      </c>
      <c r="M434" s="46"/>
      <c r="N434" s="46"/>
    </row>
    <row r="435" ht="25" customHeight="1" spans="1:14">
      <c r="A435" s="53"/>
      <c r="B435" s="53"/>
      <c r="C435" s="16"/>
      <c r="D435" s="16"/>
      <c r="E435" s="16"/>
      <c r="F435" s="16"/>
      <c r="G435" s="16"/>
      <c r="H435" s="20" t="s">
        <v>628</v>
      </c>
      <c r="I435" s="16"/>
      <c r="J435" s="16">
        <v>1</v>
      </c>
      <c r="K435" s="16">
        <v>360</v>
      </c>
      <c r="L435" s="46"/>
      <c r="M435" s="46"/>
      <c r="N435" s="46"/>
    </row>
    <row r="436" ht="25" customHeight="1" spans="1:14">
      <c r="A436" s="53">
        <f>COUNTA($A$4:A435)</f>
        <v>282</v>
      </c>
      <c r="B436" s="53" t="s">
        <v>590</v>
      </c>
      <c r="C436" s="16" t="s">
        <v>613</v>
      </c>
      <c r="D436" s="16" t="s">
        <v>624</v>
      </c>
      <c r="E436" s="16" t="s">
        <v>629</v>
      </c>
      <c r="F436" s="16" t="s">
        <v>41</v>
      </c>
      <c r="G436" s="16" t="s">
        <v>630</v>
      </c>
      <c r="H436" s="16" t="s">
        <v>23</v>
      </c>
      <c r="I436" s="16" t="s">
        <v>624</v>
      </c>
      <c r="J436" s="16">
        <v>29</v>
      </c>
      <c r="K436" s="16">
        <v>348</v>
      </c>
      <c r="L436" s="46">
        <v>348</v>
      </c>
      <c r="M436" s="70"/>
      <c r="N436" s="70"/>
    </row>
    <row r="437" ht="25" customHeight="1" spans="1:14">
      <c r="A437" s="53">
        <f>COUNTA($A$4:A436)</f>
        <v>283</v>
      </c>
      <c r="B437" s="53" t="s">
        <v>590</v>
      </c>
      <c r="C437" s="16" t="s">
        <v>613</v>
      </c>
      <c r="D437" s="16" t="s">
        <v>631</v>
      </c>
      <c r="E437" s="16" t="s">
        <v>632</v>
      </c>
      <c r="F437" s="16" t="s">
        <v>33</v>
      </c>
      <c r="G437" s="16" t="s">
        <v>616</v>
      </c>
      <c r="H437" s="16" t="s">
        <v>34</v>
      </c>
      <c r="I437" s="16" t="s">
        <v>631</v>
      </c>
      <c r="J437" s="16">
        <v>1.7</v>
      </c>
      <c r="K437" s="16">
        <v>544</v>
      </c>
      <c r="L437" s="46">
        <v>1184</v>
      </c>
      <c r="M437" s="46"/>
      <c r="N437" s="46"/>
    </row>
    <row r="438" ht="25" customHeight="1" spans="1:14">
      <c r="A438" s="53"/>
      <c r="B438" s="53"/>
      <c r="C438" s="16"/>
      <c r="D438" s="16"/>
      <c r="E438" s="16"/>
      <c r="F438" s="16"/>
      <c r="G438" s="16"/>
      <c r="H438" s="16" t="s">
        <v>62</v>
      </c>
      <c r="I438" s="16"/>
      <c r="J438" s="16">
        <v>2</v>
      </c>
      <c r="K438" s="16">
        <v>640</v>
      </c>
      <c r="L438" s="46"/>
      <c r="M438" s="46"/>
      <c r="N438" s="46"/>
    </row>
    <row r="439" ht="25" customHeight="1" spans="1:14">
      <c r="A439" s="53">
        <f>COUNTA($A$4:A438)</f>
        <v>284</v>
      </c>
      <c r="B439" s="53" t="s">
        <v>590</v>
      </c>
      <c r="C439" s="16" t="s">
        <v>613</v>
      </c>
      <c r="D439" s="16" t="s">
        <v>633</v>
      </c>
      <c r="E439" s="16" t="s">
        <v>634</v>
      </c>
      <c r="F439" s="16" t="s">
        <v>83</v>
      </c>
      <c r="G439" s="16" t="s">
        <v>621</v>
      </c>
      <c r="H439" s="16" t="s">
        <v>622</v>
      </c>
      <c r="I439" s="16" t="s">
        <v>633</v>
      </c>
      <c r="J439" s="16">
        <v>1</v>
      </c>
      <c r="K439" s="16">
        <v>320</v>
      </c>
      <c r="L439" s="46">
        <v>528</v>
      </c>
      <c r="M439" s="46"/>
      <c r="N439" s="46"/>
    </row>
    <row r="440" ht="25" customHeight="1" spans="1:14">
      <c r="A440" s="53"/>
      <c r="B440" s="53"/>
      <c r="C440" s="16"/>
      <c r="D440" s="16"/>
      <c r="E440" s="16"/>
      <c r="F440" s="16"/>
      <c r="G440" s="16"/>
      <c r="H440" s="16" t="s">
        <v>34</v>
      </c>
      <c r="I440" s="16"/>
      <c r="J440" s="16">
        <v>0.65</v>
      </c>
      <c r="K440" s="16">
        <v>208</v>
      </c>
      <c r="L440" s="46"/>
      <c r="M440" s="46"/>
      <c r="N440" s="46"/>
    </row>
    <row r="441" ht="25" customHeight="1" spans="1:14">
      <c r="A441" s="53">
        <f>COUNTA($A$4:A440)</f>
        <v>285</v>
      </c>
      <c r="B441" s="53" t="s">
        <v>590</v>
      </c>
      <c r="C441" s="16" t="s">
        <v>613</v>
      </c>
      <c r="D441" s="16" t="s">
        <v>633</v>
      </c>
      <c r="E441" s="16" t="s">
        <v>635</v>
      </c>
      <c r="F441" s="29" t="s">
        <v>28</v>
      </c>
      <c r="G441" s="16" t="s">
        <v>636</v>
      </c>
      <c r="H441" s="16" t="s">
        <v>622</v>
      </c>
      <c r="I441" s="16" t="s">
        <v>633</v>
      </c>
      <c r="J441" s="16">
        <v>1</v>
      </c>
      <c r="K441" s="16">
        <v>320</v>
      </c>
      <c r="L441" s="16">
        <v>320</v>
      </c>
      <c r="M441" s="70"/>
      <c r="N441" s="70"/>
    </row>
    <row r="442" ht="25" customHeight="1" spans="1:14">
      <c r="A442" s="53">
        <f>COUNTA($A$4:A441)</f>
        <v>286</v>
      </c>
      <c r="B442" s="53" t="s">
        <v>590</v>
      </c>
      <c r="C442" s="16" t="s">
        <v>613</v>
      </c>
      <c r="D442" s="16" t="s">
        <v>637</v>
      </c>
      <c r="E442" s="16" t="s">
        <v>638</v>
      </c>
      <c r="F442" s="16" t="s">
        <v>45</v>
      </c>
      <c r="G442" s="16" t="s">
        <v>636</v>
      </c>
      <c r="H442" s="16" t="s">
        <v>34</v>
      </c>
      <c r="I442" s="16" t="s">
        <v>637</v>
      </c>
      <c r="J442" s="16">
        <v>1.2</v>
      </c>
      <c r="K442" s="16">
        <v>288</v>
      </c>
      <c r="L442" s="16">
        <v>288</v>
      </c>
      <c r="M442" s="70"/>
      <c r="N442" s="70"/>
    </row>
    <row r="443" ht="25" customHeight="1" spans="1:14">
      <c r="A443" s="53">
        <f>COUNTA($A$4:A442)</f>
        <v>287</v>
      </c>
      <c r="B443" s="53" t="s">
        <v>590</v>
      </c>
      <c r="C443" s="16" t="s">
        <v>613</v>
      </c>
      <c r="D443" s="16" t="s">
        <v>637</v>
      </c>
      <c r="E443" s="16" t="s">
        <v>639</v>
      </c>
      <c r="F443" s="16" t="s">
        <v>96</v>
      </c>
      <c r="G443" s="16" t="s">
        <v>621</v>
      </c>
      <c r="H443" s="16" t="s">
        <v>23</v>
      </c>
      <c r="I443" s="16" t="s">
        <v>637</v>
      </c>
      <c r="J443" s="16">
        <v>21</v>
      </c>
      <c r="K443" s="16">
        <v>252</v>
      </c>
      <c r="L443" s="16">
        <v>3250.4</v>
      </c>
      <c r="M443" s="16"/>
      <c r="N443" s="16"/>
    </row>
    <row r="444" ht="25" customHeight="1" spans="1:14">
      <c r="A444" s="53"/>
      <c r="B444" s="53"/>
      <c r="C444" s="16"/>
      <c r="D444" s="16"/>
      <c r="E444" s="16"/>
      <c r="F444" s="16"/>
      <c r="G444" s="16"/>
      <c r="H444" s="16" t="s">
        <v>34</v>
      </c>
      <c r="I444" s="16"/>
      <c r="J444" s="16">
        <v>3.67</v>
      </c>
      <c r="K444" s="16">
        <v>1174.4</v>
      </c>
      <c r="L444" s="16"/>
      <c r="M444" s="16"/>
      <c r="N444" s="16"/>
    </row>
    <row r="445" ht="25" customHeight="1" spans="1:14">
      <c r="A445" s="53"/>
      <c r="B445" s="53"/>
      <c r="C445" s="16"/>
      <c r="D445" s="16"/>
      <c r="E445" s="16"/>
      <c r="F445" s="16"/>
      <c r="G445" s="16"/>
      <c r="H445" s="16" t="s">
        <v>622</v>
      </c>
      <c r="I445" s="16"/>
      <c r="J445" s="16">
        <v>2.5</v>
      </c>
      <c r="K445" s="16">
        <v>800</v>
      </c>
      <c r="L445" s="16"/>
      <c r="M445" s="16"/>
      <c r="N445" s="16"/>
    </row>
    <row r="446" ht="25" customHeight="1" spans="1:14">
      <c r="A446" s="53"/>
      <c r="B446" s="53"/>
      <c r="C446" s="20"/>
      <c r="D446" s="20"/>
      <c r="E446" s="20"/>
      <c r="F446" s="20"/>
      <c r="G446" s="20"/>
      <c r="H446" s="20" t="s">
        <v>640</v>
      </c>
      <c r="I446" s="20"/>
      <c r="J446" s="20">
        <v>1</v>
      </c>
      <c r="K446" s="20">
        <v>640</v>
      </c>
      <c r="L446" s="20"/>
      <c r="M446" s="20"/>
      <c r="N446" s="20"/>
    </row>
    <row r="447" ht="25" customHeight="1" spans="1:14">
      <c r="A447" s="53"/>
      <c r="B447" s="53"/>
      <c r="C447" s="16"/>
      <c r="D447" s="16"/>
      <c r="E447" s="16"/>
      <c r="F447" s="16"/>
      <c r="G447" s="16"/>
      <c r="H447" s="16" t="s">
        <v>306</v>
      </c>
      <c r="I447" s="16"/>
      <c r="J447" s="16">
        <v>0.6</v>
      </c>
      <c r="K447" s="16">
        <v>384</v>
      </c>
      <c r="L447" s="16"/>
      <c r="M447" s="16"/>
      <c r="N447" s="16"/>
    </row>
    <row r="448" ht="25" customHeight="1" spans="1:14">
      <c r="A448" s="53">
        <f>COUNTA($A$4:A447)</f>
        <v>288</v>
      </c>
      <c r="B448" s="53" t="s">
        <v>590</v>
      </c>
      <c r="C448" s="16" t="s">
        <v>613</v>
      </c>
      <c r="D448" s="16" t="s">
        <v>641</v>
      </c>
      <c r="E448" s="16" t="s">
        <v>642</v>
      </c>
      <c r="F448" s="16" t="s">
        <v>96</v>
      </c>
      <c r="G448" s="16" t="s">
        <v>616</v>
      </c>
      <c r="H448" s="16" t="s">
        <v>62</v>
      </c>
      <c r="I448" s="16" t="s">
        <v>641</v>
      </c>
      <c r="J448" s="16">
        <v>1.7</v>
      </c>
      <c r="K448" s="16">
        <v>544</v>
      </c>
      <c r="L448" s="46">
        <v>544</v>
      </c>
      <c r="M448" s="70"/>
      <c r="N448" s="70"/>
    </row>
    <row r="449" ht="25" customHeight="1" spans="1:14">
      <c r="A449" s="53">
        <f>COUNTA($A$4:A448)</f>
        <v>289</v>
      </c>
      <c r="B449" s="53" t="s">
        <v>590</v>
      </c>
      <c r="C449" s="16" t="s">
        <v>613</v>
      </c>
      <c r="D449" s="16" t="s">
        <v>641</v>
      </c>
      <c r="E449" s="16" t="s">
        <v>643</v>
      </c>
      <c r="F449" s="16" t="s">
        <v>33</v>
      </c>
      <c r="G449" s="16" t="s">
        <v>616</v>
      </c>
      <c r="H449" s="16" t="s">
        <v>62</v>
      </c>
      <c r="I449" s="16" t="s">
        <v>641</v>
      </c>
      <c r="J449" s="16">
        <v>2</v>
      </c>
      <c r="K449" s="16">
        <v>640</v>
      </c>
      <c r="L449" s="46">
        <v>640</v>
      </c>
      <c r="M449" s="70"/>
      <c r="N449" s="70"/>
    </row>
    <row r="450" ht="25" customHeight="1" spans="1:14">
      <c r="A450" s="53">
        <f>COUNTA($A$4:A449)</f>
        <v>290</v>
      </c>
      <c r="B450" s="53" t="s">
        <v>590</v>
      </c>
      <c r="C450" s="16" t="s">
        <v>613</v>
      </c>
      <c r="D450" s="16" t="s">
        <v>644</v>
      </c>
      <c r="E450" s="16" t="s">
        <v>645</v>
      </c>
      <c r="F450" s="16" t="s">
        <v>33</v>
      </c>
      <c r="G450" s="16" t="s">
        <v>636</v>
      </c>
      <c r="H450" s="16" t="s">
        <v>62</v>
      </c>
      <c r="I450" s="16" t="s">
        <v>644</v>
      </c>
      <c r="J450" s="16">
        <v>1.4</v>
      </c>
      <c r="K450" s="16">
        <v>448</v>
      </c>
      <c r="L450" s="46">
        <v>448</v>
      </c>
      <c r="M450" s="70"/>
      <c r="N450" s="70"/>
    </row>
    <row r="451" ht="25" customHeight="1" spans="1:14">
      <c r="A451" s="53">
        <f>COUNTA($A$4:A450)</f>
        <v>291</v>
      </c>
      <c r="B451" s="53" t="s">
        <v>590</v>
      </c>
      <c r="C451" s="16" t="s">
        <v>613</v>
      </c>
      <c r="D451" s="16" t="s">
        <v>644</v>
      </c>
      <c r="E451" s="16" t="s">
        <v>646</v>
      </c>
      <c r="F451" s="16" t="s">
        <v>22</v>
      </c>
      <c r="G451" s="16" t="s">
        <v>618</v>
      </c>
      <c r="H451" s="16" t="s">
        <v>306</v>
      </c>
      <c r="I451" s="16" t="s">
        <v>644</v>
      </c>
      <c r="J451" s="16">
        <v>1</v>
      </c>
      <c r="K451" s="16">
        <v>480</v>
      </c>
      <c r="L451" s="46">
        <v>480</v>
      </c>
      <c r="M451" s="70"/>
      <c r="N451" s="70"/>
    </row>
    <row r="452" ht="25" customHeight="1" spans="1:14">
      <c r="A452" s="53">
        <f>COUNTA($A$4:A451)</f>
        <v>292</v>
      </c>
      <c r="B452" s="53" t="s">
        <v>590</v>
      </c>
      <c r="C452" s="16" t="s">
        <v>613</v>
      </c>
      <c r="D452" s="16" t="s">
        <v>644</v>
      </c>
      <c r="E452" s="16" t="s">
        <v>647</v>
      </c>
      <c r="F452" s="16" t="s">
        <v>22</v>
      </c>
      <c r="G452" s="16" t="s">
        <v>626</v>
      </c>
      <c r="H452" s="16" t="s">
        <v>34</v>
      </c>
      <c r="I452" s="16" t="s">
        <v>644</v>
      </c>
      <c r="J452" s="16">
        <v>2.8</v>
      </c>
      <c r="K452" s="16">
        <v>672</v>
      </c>
      <c r="L452" s="46">
        <v>1032</v>
      </c>
      <c r="M452" s="46"/>
      <c r="N452" s="46"/>
    </row>
    <row r="453" ht="25" customHeight="1" spans="1:14">
      <c r="A453" s="53"/>
      <c r="B453" s="53"/>
      <c r="C453" s="16"/>
      <c r="D453" s="16"/>
      <c r="E453" s="16"/>
      <c r="F453" s="16"/>
      <c r="G453" s="16"/>
      <c r="H453" s="16" t="s">
        <v>23</v>
      </c>
      <c r="I453" s="16"/>
      <c r="J453" s="16">
        <v>40</v>
      </c>
      <c r="K453" s="16">
        <v>360</v>
      </c>
      <c r="L453" s="46"/>
      <c r="M453" s="46"/>
      <c r="N453" s="46"/>
    </row>
    <row r="454" ht="25" customHeight="1" spans="1:14">
      <c r="A454" s="53">
        <f>COUNTA($A$4:A453)</f>
        <v>293</v>
      </c>
      <c r="B454" s="53" t="s">
        <v>590</v>
      </c>
      <c r="C454" s="16" t="s">
        <v>613</v>
      </c>
      <c r="D454" s="16" t="s">
        <v>644</v>
      </c>
      <c r="E454" s="16" t="s">
        <v>648</v>
      </c>
      <c r="F454" s="16" t="s">
        <v>22</v>
      </c>
      <c r="G454" s="16" t="s">
        <v>616</v>
      </c>
      <c r="H454" s="16" t="s">
        <v>640</v>
      </c>
      <c r="I454" s="16" t="s">
        <v>649</v>
      </c>
      <c r="J454" s="16">
        <v>1</v>
      </c>
      <c r="K454" s="16">
        <v>480</v>
      </c>
      <c r="L454" s="46">
        <v>720</v>
      </c>
      <c r="M454" s="46"/>
      <c r="N454" s="46"/>
    </row>
    <row r="455" ht="25" customHeight="1" spans="1:14">
      <c r="A455" s="53"/>
      <c r="B455" s="53"/>
      <c r="C455" s="16"/>
      <c r="D455" s="16"/>
      <c r="E455" s="16"/>
      <c r="F455" s="16"/>
      <c r="G455" s="16"/>
      <c r="H455" s="16" t="s">
        <v>34</v>
      </c>
      <c r="I455" s="16"/>
      <c r="J455" s="16">
        <v>1</v>
      </c>
      <c r="K455" s="16">
        <v>240</v>
      </c>
      <c r="L455" s="46"/>
      <c r="M455" s="46"/>
      <c r="N455" s="46"/>
    </row>
    <row r="456" ht="25" customHeight="1" spans="1:14">
      <c r="A456" s="53">
        <f>COUNTA($A$4:A455)</f>
        <v>294</v>
      </c>
      <c r="B456" s="53" t="s">
        <v>590</v>
      </c>
      <c r="C456" s="71" t="s">
        <v>650</v>
      </c>
      <c r="D456" s="71" t="s">
        <v>651</v>
      </c>
      <c r="E456" s="72" t="s">
        <v>652</v>
      </c>
      <c r="F456" s="72" t="s">
        <v>133</v>
      </c>
      <c r="G456" s="72">
        <v>6</v>
      </c>
      <c r="H456" s="71" t="s">
        <v>62</v>
      </c>
      <c r="I456" s="71" t="s">
        <v>651</v>
      </c>
      <c r="J456" s="72">
        <v>1</v>
      </c>
      <c r="K456" s="72">
        <v>240</v>
      </c>
      <c r="L456" s="46">
        <v>240</v>
      </c>
      <c r="M456" s="70"/>
      <c r="N456" s="70" t="s">
        <v>653</v>
      </c>
    </row>
    <row r="457" ht="25" customHeight="1" spans="1:14">
      <c r="A457" s="53">
        <f>COUNTA($A$4:A456)</f>
        <v>295</v>
      </c>
      <c r="B457" s="53" t="s">
        <v>590</v>
      </c>
      <c r="C457" s="71" t="s">
        <v>650</v>
      </c>
      <c r="D457" s="71" t="s">
        <v>651</v>
      </c>
      <c r="E457" s="71" t="s">
        <v>654</v>
      </c>
      <c r="F457" s="71" t="s">
        <v>96</v>
      </c>
      <c r="G457" s="71">
        <v>4</v>
      </c>
      <c r="H457" s="71" t="s">
        <v>62</v>
      </c>
      <c r="I457" s="71" t="s">
        <v>651</v>
      </c>
      <c r="J457" s="71">
        <v>1.2</v>
      </c>
      <c r="K457" s="71">
        <v>384</v>
      </c>
      <c r="L457" s="43">
        <v>1984</v>
      </c>
      <c r="M457" s="43"/>
      <c r="N457" s="43"/>
    </row>
    <row r="458" ht="25" customHeight="1" spans="1:14">
      <c r="A458" s="53"/>
      <c r="B458" s="53"/>
      <c r="C458" s="71"/>
      <c r="D458" s="71"/>
      <c r="E458" s="71"/>
      <c r="F458" s="71"/>
      <c r="G458" s="71"/>
      <c r="H458" s="71" t="s">
        <v>306</v>
      </c>
      <c r="I458" s="71" t="s">
        <v>651</v>
      </c>
      <c r="J458" s="71">
        <v>0.5</v>
      </c>
      <c r="K458" s="71">
        <v>320</v>
      </c>
      <c r="L458" s="43"/>
      <c r="M458" s="43"/>
      <c r="N458" s="43"/>
    </row>
    <row r="459" ht="25" customHeight="1" spans="1:14">
      <c r="A459" s="53"/>
      <c r="B459" s="53"/>
      <c r="C459" s="71"/>
      <c r="D459" s="71"/>
      <c r="E459" s="71"/>
      <c r="F459" s="71"/>
      <c r="G459" s="71"/>
      <c r="H459" s="71" t="s">
        <v>34</v>
      </c>
      <c r="I459" s="71" t="s">
        <v>651</v>
      </c>
      <c r="J459" s="71">
        <v>2.5</v>
      </c>
      <c r="K459" s="71">
        <v>800</v>
      </c>
      <c r="L459" s="43"/>
      <c r="M459" s="43"/>
      <c r="N459" s="43"/>
    </row>
    <row r="460" ht="25" customHeight="1" spans="1:14">
      <c r="A460" s="53"/>
      <c r="B460" s="53"/>
      <c r="C460" s="71"/>
      <c r="D460" s="71"/>
      <c r="E460" s="71"/>
      <c r="F460" s="71"/>
      <c r="G460" s="71"/>
      <c r="H460" s="71" t="s">
        <v>23</v>
      </c>
      <c r="I460" s="71" t="s">
        <v>651</v>
      </c>
      <c r="J460" s="71">
        <v>40</v>
      </c>
      <c r="K460" s="71">
        <v>480</v>
      </c>
      <c r="L460" s="43"/>
      <c r="M460" s="43"/>
      <c r="N460" s="43"/>
    </row>
    <row r="461" ht="25" customHeight="1" spans="1:14">
      <c r="A461" s="53">
        <f>COUNTA($A$4:A460)</f>
        <v>296</v>
      </c>
      <c r="B461" s="53" t="s">
        <v>590</v>
      </c>
      <c r="C461" s="71" t="s">
        <v>650</v>
      </c>
      <c r="D461" s="71" t="s">
        <v>651</v>
      </c>
      <c r="E461" s="71" t="s">
        <v>655</v>
      </c>
      <c r="F461" s="71" t="s">
        <v>41</v>
      </c>
      <c r="G461" s="71">
        <v>5</v>
      </c>
      <c r="H461" s="71" t="s">
        <v>62</v>
      </c>
      <c r="I461" s="71" t="s">
        <v>651</v>
      </c>
      <c r="J461" s="71">
        <v>1.8</v>
      </c>
      <c r="K461" s="71">
        <v>576</v>
      </c>
      <c r="L461" s="43">
        <v>1792</v>
      </c>
      <c r="M461" s="43"/>
      <c r="N461" s="43" t="s">
        <v>656</v>
      </c>
    </row>
    <row r="462" ht="25" customHeight="1" spans="1:14">
      <c r="A462" s="53"/>
      <c r="B462" s="53"/>
      <c r="C462" s="71"/>
      <c r="D462" s="71"/>
      <c r="E462" s="71"/>
      <c r="F462" s="71"/>
      <c r="G462" s="71"/>
      <c r="H462" s="71" t="s">
        <v>34</v>
      </c>
      <c r="I462" s="71" t="s">
        <v>651</v>
      </c>
      <c r="J462" s="71">
        <v>3.8</v>
      </c>
      <c r="K462" s="71">
        <v>1216</v>
      </c>
      <c r="L462" s="43"/>
      <c r="M462" s="43"/>
      <c r="N462" s="43"/>
    </row>
    <row r="463" ht="25" customHeight="1" spans="1:14">
      <c r="A463" s="53">
        <f>COUNTA($A$4:A462)</f>
        <v>297</v>
      </c>
      <c r="B463" s="53" t="s">
        <v>590</v>
      </c>
      <c r="C463" s="71" t="s">
        <v>650</v>
      </c>
      <c r="D463" s="71" t="s">
        <v>651</v>
      </c>
      <c r="E463" s="71" t="s">
        <v>657</v>
      </c>
      <c r="F463" s="71" t="s">
        <v>96</v>
      </c>
      <c r="G463" s="71">
        <v>1</v>
      </c>
      <c r="H463" s="71" t="s">
        <v>306</v>
      </c>
      <c r="I463" s="71" t="s">
        <v>651</v>
      </c>
      <c r="J463" s="71">
        <v>0.5</v>
      </c>
      <c r="K463" s="71">
        <v>320</v>
      </c>
      <c r="L463" s="43">
        <v>620</v>
      </c>
      <c r="M463" s="43"/>
      <c r="N463" s="43"/>
    </row>
    <row r="464" ht="25" customHeight="1" spans="1:14">
      <c r="A464" s="53"/>
      <c r="B464" s="53"/>
      <c r="C464" s="71"/>
      <c r="D464" s="71"/>
      <c r="E464" s="71"/>
      <c r="F464" s="71"/>
      <c r="G464" s="71"/>
      <c r="H464" s="71" t="s">
        <v>23</v>
      </c>
      <c r="I464" s="71" t="s">
        <v>651</v>
      </c>
      <c r="J464" s="71">
        <v>25</v>
      </c>
      <c r="K464" s="71">
        <v>300</v>
      </c>
      <c r="L464" s="43"/>
      <c r="M464" s="43"/>
      <c r="N464" s="43"/>
    </row>
    <row r="465" ht="25" customHeight="1" spans="1:14">
      <c r="A465" s="53">
        <f>COUNTA($A$4:A464)</f>
        <v>298</v>
      </c>
      <c r="B465" s="53" t="s">
        <v>590</v>
      </c>
      <c r="C465" s="71" t="s">
        <v>650</v>
      </c>
      <c r="D465" s="71" t="s">
        <v>651</v>
      </c>
      <c r="E465" s="71" t="s">
        <v>658</v>
      </c>
      <c r="F465" s="71" t="s">
        <v>28</v>
      </c>
      <c r="G465" s="71">
        <v>4</v>
      </c>
      <c r="H465" s="71" t="s">
        <v>659</v>
      </c>
      <c r="I465" s="71" t="s">
        <v>651</v>
      </c>
      <c r="J465" s="71">
        <v>2</v>
      </c>
      <c r="K465" s="71">
        <v>960</v>
      </c>
      <c r="L465" s="43">
        <v>1440</v>
      </c>
      <c r="M465" s="43"/>
      <c r="N465" s="43"/>
    </row>
    <row r="466" ht="25" customHeight="1" spans="1:14">
      <c r="A466" s="53"/>
      <c r="B466" s="53"/>
      <c r="C466" s="71"/>
      <c r="D466" s="71"/>
      <c r="E466" s="71"/>
      <c r="F466" s="71"/>
      <c r="G466" s="71"/>
      <c r="H466" s="71" t="s">
        <v>62</v>
      </c>
      <c r="I466" s="71" t="s">
        <v>651</v>
      </c>
      <c r="J466" s="74">
        <v>1.5</v>
      </c>
      <c r="K466" s="71">
        <v>480</v>
      </c>
      <c r="L466" s="43"/>
      <c r="M466" s="43"/>
      <c r="N466" s="43"/>
    </row>
    <row r="467" ht="25" customHeight="1" spans="1:14">
      <c r="A467" s="53">
        <f>COUNTA($A$4:A466)</f>
        <v>299</v>
      </c>
      <c r="B467" s="53" t="s">
        <v>590</v>
      </c>
      <c r="C467" s="71" t="s">
        <v>650</v>
      </c>
      <c r="D467" s="71" t="s">
        <v>660</v>
      </c>
      <c r="E467" s="71" t="s">
        <v>661</v>
      </c>
      <c r="F467" s="71" t="s">
        <v>96</v>
      </c>
      <c r="G467" s="71">
        <v>3</v>
      </c>
      <c r="H467" s="71" t="s">
        <v>62</v>
      </c>
      <c r="I467" s="71" t="s">
        <v>660</v>
      </c>
      <c r="J467" s="71">
        <v>6.5</v>
      </c>
      <c r="K467" s="71">
        <v>2080</v>
      </c>
      <c r="L467" s="43">
        <v>2080</v>
      </c>
      <c r="M467" s="75"/>
      <c r="N467" s="75"/>
    </row>
    <row r="468" ht="25" customHeight="1" spans="1:14">
      <c r="A468" s="53">
        <f>COUNTA($A$4:A467)</f>
        <v>300</v>
      </c>
      <c r="B468" s="53" t="s">
        <v>590</v>
      </c>
      <c r="C468" s="71" t="s">
        <v>650</v>
      </c>
      <c r="D468" s="71" t="s">
        <v>660</v>
      </c>
      <c r="E468" s="71" t="s">
        <v>662</v>
      </c>
      <c r="F468" s="71" t="s">
        <v>45</v>
      </c>
      <c r="G468" s="71">
        <v>1</v>
      </c>
      <c r="H468" s="71" t="s">
        <v>62</v>
      </c>
      <c r="I468" s="71" t="s">
        <v>660</v>
      </c>
      <c r="J468" s="71">
        <v>1.85</v>
      </c>
      <c r="K468" s="71">
        <v>444</v>
      </c>
      <c r="L468" s="43">
        <v>444</v>
      </c>
      <c r="M468" s="75"/>
      <c r="N468" s="75"/>
    </row>
    <row r="469" ht="25" customHeight="1" spans="1:14">
      <c r="A469" s="53">
        <f>COUNTA($A$4:A468)</f>
        <v>301</v>
      </c>
      <c r="B469" s="53" t="s">
        <v>590</v>
      </c>
      <c r="C469" s="71" t="s">
        <v>650</v>
      </c>
      <c r="D469" s="71" t="s">
        <v>660</v>
      </c>
      <c r="E469" s="71" t="s">
        <v>663</v>
      </c>
      <c r="F469" s="71" t="s">
        <v>96</v>
      </c>
      <c r="G469" s="71">
        <v>3</v>
      </c>
      <c r="H469" s="71" t="s">
        <v>62</v>
      </c>
      <c r="I469" s="71" t="s">
        <v>660</v>
      </c>
      <c r="J469" s="71">
        <v>4</v>
      </c>
      <c r="K469" s="71">
        <v>1280</v>
      </c>
      <c r="L469" s="43">
        <v>2172</v>
      </c>
      <c r="M469" s="43"/>
      <c r="N469" s="43"/>
    </row>
    <row r="470" ht="25" customHeight="1" spans="1:14">
      <c r="A470" s="53"/>
      <c r="B470" s="53"/>
      <c r="C470" s="71"/>
      <c r="D470" s="71"/>
      <c r="E470" s="71"/>
      <c r="F470" s="71"/>
      <c r="G470" s="71"/>
      <c r="H470" s="71" t="s">
        <v>23</v>
      </c>
      <c r="I470" s="71" t="s">
        <v>660</v>
      </c>
      <c r="J470" s="72">
        <v>21</v>
      </c>
      <c r="K470" s="72">
        <v>252</v>
      </c>
      <c r="L470" s="43"/>
      <c r="M470" s="43"/>
      <c r="N470" s="43"/>
    </row>
    <row r="471" ht="25" customHeight="1" spans="1:14">
      <c r="A471" s="53"/>
      <c r="B471" s="53"/>
      <c r="C471" s="71"/>
      <c r="D471" s="71"/>
      <c r="E471" s="71"/>
      <c r="F471" s="71"/>
      <c r="G471" s="71"/>
      <c r="H471" s="71" t="s">
        <v>24</v>
      </c>
      <c r="I471" s="71" t="s">
        <v>660</v>
      </c>
      <c r="J471" s="71">
        <v>40</v>
      </c>
      <c r="K471" s="72">
        <v>640</v>
      </c>
      <c r="L471" s="43"/>
      <c r="M471" s="43"/>
      <c r="N471" s="43"/>
    </row>
    <row r="472" ht="25" customHeight="1" spans="1:14">
      <c r="A472" s="53">
        <f>COUNTA($A$4:A471)</f>
        <v>302</v>
      </c>
      <c r="B472" s="53" t="s">
        <v>590</v>
      </c>
      <c r="C472" s="71" t="s">
        <v>650</v>
      </c>
      <c r="D472" s="71" t="s">
        <v>660</v>
      </c>
      <c r="E472" s="71" t="s">
        <v>664</v>
      </c>
      <c r="F472" s="71" t="s">
        <v>28</v>
      </c>
      <c r="G472" s="71">
        <v>3</v>
      </c>
      <c r="H472" s="71" t="s">
        <v>62</v>
      </c>
      <c r="I472" s="71" t="s">
        <v>660</v>
      </c>
      <c r="J472" s="71">
        <v>3.75</v>
      </c>
      <c r="K472" s="71">
        <v>1200</v>
      </c>
      <c r="L472" s="43">
        <v>1488</v>
      </c>
      <c r="M472" s="43"/>
      <c r="N472" s="43"/>
    </row>
    <row r="473" ht="25" customHeight="1" spans="1:14">
      <c r="A473" s="53"/>
      <c r="B473" s="53"/>
      <c r="C473" s="71"/>
      <c r="D473" s="71"/>
      <c r="E473" s="71"/>
      <c r="F473" s="71"/>
      <c r="G473" s="71"/>
      <c r="H473" s="71" t="s">
        <v>23</v>
      </c>
      <c r="I473" s="71" t="s">
        <v>660</v>
      </c>
      <c r="J473" s="72">
        <v>24</v>
      </c>
      <c r="K473" s="72">
        <v>288</v>
      </c>
      <c r="L473" s="43"/>
      <c r="M473" s="43"/>
      <c r="N473" s="43"/>
    </row>
    <row r="474" ht="25" customHeight="1" spans="1:14">
      <c r="A474" s="53">
        <f>COUNTA($A$4:A473)</f>
        <v>303</v>
      </c>
      <c r="B474" s="53" t="s">
        <v>590</v>
      </c>
      <c r="C474" s="71" t="s">
        <v>650</v>
      </c>
      <c r="D474" s="71" t="s">
        <v>665</v>
      </c>
      <c r="E474" s="71" t="s">
        <v>666</v>
      </c>
      <c r="F474" s="71" t="s">
        <v>96</v>
      </c>
      <c r="G474" s="73">
        <v>4</v>
      </c>
      <c r="H474" s="71" t="s">
        <v>34</v>
      </c>
      <c r="I474" s="71" t="s">
        <v>665</v>
      </c>
      <c r="J474" s="71">
        <v>2.6</v>
      </c>
      <c r="K474" s="71">
        <v>832</v>
      </c>
      <c r="L474" s="43">
        <v>832</v>
      </c>
      <c r="M474" s="75"/>
      <c r="N474" s="75"/>
    </row>
    <row r="475" ht="25" customHeight="1" spans="1:14">
      <c r="A475" s="53">
        <f>COUNTA($A$4:A474)</f>
        <v>304</v>
      </c>
      <c r="B475" s="53" t="s">
        <v>590</v>
      </c>
      <c r="C475" s="71" t="s">
        <v>650</v>
      </c>
      <c r="D475" s="71" t="s">
        <v>665</v>
      </c>
      <c r="E475" s="71" t="s">
        <v>667</v>
      </c>
      <c r="F475" s="71" t="s">
        <v>96</v>
      </c>
      <c r="G475" s="71">
        <v>3</v>
      </c>
      <c r="H475" s="71" t="s">
        <v>34</v>
      </c>
      <c r="I475" s="71" t="s">
        <v>665</v>
      </c>
      <c r="J475" s="71">
        <v>4</v>
      </c>
      <c r="K475" s="71">
        <v>1280</v>
      </c>
      <c r="L475" s="43">
        <v>1280</v>
      </c>
      <c r="M475" s="75" t="s">
        <v>668</v>
      </c>
      <c r="N475" s="75"/>
    </row>
    <row r="476" ht="25" customHeight="1" spans="1:14">
      <c r="A476" s="53">
        <f>COUNTA($A$4:A475)</f>
        <v>305</v>
      </c>
      <c r="B476" s="53" t="s">
        <v>590</v>
      </c>
      <c r="C476" s="71" t="s">
        <v>650</v>
      </c>
      <c r="D476" s="71" t="s">
        <v>665</v>
      </c>
      <c r="E476" s="71" t="s">
        <v>669</v>
      </c>
      <c r="F476" s="71" t="s">
        <v>33</v>
      </c>
      <c r="G476" s="71">
        <v>3</v>
      </c>
      <c r="H476" s="71" t="s">
        <v>34</v>
      </c>
      <c r="I476" s="71" t="s">
        <v>665</v>
      </c>
      <c r="J476" s="71">
        <v>3.5</v>
      </c>
      <c r="K476" s="71">
        <v>1120</v>
      </c>
      <c r="L476" s="43">
        <v>1120</v>
      </c>
      <c r="M476" s="75" t="s">
        <v>670</v>
      </c>
      <c r="N476" s="75"/>
    </row>
    <row r="477" ht="25" customHeight="1" spans="1:14">
      <c r="A477" s="53">
        <f>COUNTA($A$4:A476)</f>
        <v>306</v>
      </c>
      <c r="B477" s="53" t="s">
        <v>590</v>
      </c>
      <c r="C477" s="71" t="s">
        <v>650</v>
      </c>
      <c r="D477" s="71" t="s">
        <v>665</v>
      </c>
      <c r="E477" s="71" t="s">
        <v>671</v>
      </c>
      <c r="F477" s="71" t="s">
        <v>45</v>
      </c>
      <c r="G477" s="71">
        <v>5</v>
      </c>
      <c r="H477" s="71" t="s">
        <v>34</v>
      </c>
      <c r="I477" s="71" t="s">
        <v>665</v>
      </c>
      <c r="J477" s="71">
        <v>1.5</v>
      </c>
      <c r="K477" s="71">
        <v>360</v>
      </c>
      <c r="L477" s="43">
        <v>360</v>
      </c>
      <c r="M477" s="75" t="s">
        <v>672</v>
      </c>
      <c r="N477" s="75"/>
    </row>
    <row r="478" ht="25" customHeight="1" spans="1:14">
      <c r="A478" s="53">
        <f>COUNTA($A$4:A477)</f>
        <v>307</v>
      </c>
      <c r="B478" s="53" t="s">
        <v>590</v>
      </c>
      <c r="C478" s="71" t="s">
        <v>650</v>
      </c>
      <c r="D478" s="71" t="s">
        <v>673</v>
      </c>
      <c r="E478" s="71" t="s">
        <v>674</v>
      </c>
      <c r="F478" s="71" t="s">
        <v>83</v>
      </c>
      <c r="G478" s="71">
        <v>5</v>
      </c>
      <c r="H478" s="71" t="s">
        <v>62</v>
      </c>
      <c r="I478" s="71" t="s">
        <v>673</v>
      </c>
      <c r="J478" s="71">
        <v>2.4</v>
      </c>
      <c r="K478" s="71">
        <v>768</v>
      </c>
      <c r="L478" s="43">
        <v>768</v>
      </c>
      <c r="M478" s="75"/>
      <c r="N478" s="75"/>
    </row>
    <row r="479" ht="25" customHeight="1" spans="1:14">
      <c r="A479" s="53">
        <f>COUNTA($A$4:A478)</f>
        <v>308</v>
      </c>
      <c r="B479" s="53" t="s">
        <v>590</v>
      </c>
      <c r="C479" s="71" t="s">
        <v>650</v>
      </c>
      <c r="D479" s="71" t="s">
        <v>675</v>
      </c>
      <c r="E479" s="71" t="s">
        <v>676</v>
      </c>
      <c r="F479" s="71" t="s">
        <v>28</v>
      </c>
      <c r="G479" s="71">
        <v>3</v>
      </c>
      <c r="H479" s="71" t="s">
        <v>34</v>
      </c>
      <c r="I479" s="71" t="s">
        <v>675</v>
      </c>
      <c r="J479" s="71">
        <v>2</v>
      </c>
      <c r="K479" s="71">
        <v>640</v>
      </c>
      <c r="L479" s="43">
        <v>1344</v>
      </c>
      <c r="M479" s="43"/>
      <c r="N479" s="43"/>
    </row>
    <row r="480" ht="25" customHeight="1" spans="1:14">
      <c r="A480" s="53"/>
      <c r="B480" s="53"/>
      <c r="C480" s="71"/>
      <c r="D480" s="71"/>
      <c r="E480" s="71"/>
      <c r="F480" s="71"/>
      <c r="G480" s="71"/>
      <c r="H480" s="71" t="s">
        <v>265</v>
      </c>
      <c r="I480" s="71" t="s">
        <v>675</v>
      </c>
      <c r="J480" s="71">
        <v>1.1</v>
      </c>
      <c r="K480" s="71">
        <v>704</v>
      </c>
      <c r="L480" s="43"/>
      <c r="M480" s="43"/>
      <c r="N480" s="43"/>
    </row>
    <row r="481" ht="25" customHeight="1" spans="1:14">
      <c r="A481" s="53">
        <f>COUNTA($A$4:A480)</f>
        <v>309</v>
      </c>
      <c r="B481" s="53" t="s">
        <v>590</v>
      </c>
      <c r="C481" s="71" t="s">
        <v>650</v>
      </c>
      <c r="D481" s="71" t="s">
        <v>677</v>
      </c>
      <c r="E481" s="71" t="s">
        <v>678</v>
      </c>
      <c r="F481" s="71" t="s">
        <v>133</v>
      </c>
      <c r="G481" s="71">
        <v>6</v>
      </c>
      <c r="H481" s="71" t="s">
        <v>23</v>
      </c>
      <c r="I481" s="71" t="s">
        <v>677</v>
      </c>
      <c r="J481" s="71">
        <v>27</v>
      </c>
      <c r="K481" s="71">
        <v>243</v>
      </c>
      <c r="L481" s="43">
        <v>243</v>
      </c>
      <c r="M481" s="75"/>
      <c r="N481" s="76"/>
    </row>
    <row r="482" ht="25" customHeight="1" spans="1:14">
      <c r="A482" s="53">
        <f>COUNTA($A$4:A481)</f>
        <v>310</v>
      </c>
      <c r="B482" s="53" t="s">
        <v>590</v>
      </c>
      <c r="C482" s="16" t="s">
        <v>679</v>
      </c>
      <c r="D482" s="16" t="s">
        <v>680</v>
      </c>
      <c r="E482" s="16" t="s">
        <v>681</v>
      </c>
      <c r="F482" s="16" t="s">
        <v>33</v>
      </c>
      <c r="G482" s="16">
        <v>2</v>
      </c>
      <c r="H482" s="16" t="s">
        <v>34</v>
      </c>
      <c r="I482" s="16" t="s">
        <v>680</v>
      </c>
      <c r="J482" s="16">
        <v>1.8</v>
      </c>
      <c r="K482" s="16">
        <v>576</v>
      </c>
      <c r="L482" s="43">
        <v>576</v>
      </c>
      <c r="M482" s="75"/>
      <c r="N482" s="75"/>
    </row>
    <row r="483" ht="25" customHeight="1" spans="1:14">
      <c r="A483" s="53">
        <f>COUNTA($A$4:A482)</f>
        <v>311</v>
      </c>
      <c r="B483" s="53" t="s">
        <v>590</v>
      </c>
      <c r="C483" s="16" t="s">
        <v>679</v>
      </c>
      <c r="D483" s="16" t="s">
        <v>682</v>
      </c>
      <c r="E483" s="16" t="s">
        <v>683</v>
      </c>
      <c r="F483" s="16" t="s">
        <v>133</v>
      </c>
      <c r="G483" s="16">
        <v>5</v>
      </c>
      <c r="H483" s="16" t="s">
        <v>684</v>
      </c>
      <c r="I483" s="16" t="s">
        <v>685</v>
      </c>
      <c r="J483" s="16">
        <v>0.5</v>
      </c>
      <c r="K483" s="16">
        <v>120</v>
      </c>
      <c r="L483" s="16">
        <v>360</v>
      </c>
      <c r="M483" s="16"/>
      <c r="N483" s="16"/>
    </row>
    <row r="484" ht="25" customHeight="1" spans="1:14">
      <c r="A484" s="53"/>
      <c r="B484" s="53"/>
      <c r="C484" s="16"/>
      <c r="D484" s="16" t="s">
        <v>682</v>
      </c>
      <c r="E484" s="16"/>
      <c r="F484" s="16"/>
      <c r="G484" s="16"/>
      <c r="H484" s="16" t="s">
        <v>34</v>
      </c>
      <c r="I484" s="16" t="s">
        <v>685</v>
      </c>
      <c r="J484" s="16">
        <v>1</v>
      </c>
      <c r="K484" s="16">
        <v>240</v>
      </c>
      <c r="L484" s="16"/>
      <c r="M484" s="16"/>
      <c r="N484" s="16"/>
    </row>
    <row r="485" ht="25" customHeight="1" spans="1:14">
      <c r="A485" s="53">
        <f>COUNTA($A$4:A484)</f>
        <v>312</v>
      </c>
      <c r="B485" s="53" t="s">
        <v>590</v>
      </c>
      <c r="C485" s="16" t="s">
        <v>679</v>
      </c>
      <c r="D485" s="16" t="s">
        <v>682</v>
      </c>
      <c r="E485" s="16" t="s">
        <v>686</v>
      </c>
      <c r="F485" s="16" t="s">
        <v>33</v>
      </c>
      <c r="G485" s="16">
        <v>3</v>
      </c>
      <c r="H485" s="16" t="s">
        <v>119</v>
      </c>
      <c r="I485" s="16" t="s">
        <v>682</v>
      </c>
      <c r="J485" s="16">
        <v>4</v>
      </c>
      <c r="K485" s="16">
        <v>8000</v>
      </c>
      <c r="L485" s="41">
        <v>5000</v>
      </c>
      <c r="M485" s="77"/>
      <c r="N485" s="77"/>
    </row>
    <row r="486" ht="25" customHeight="1" spans="1:14">
      <c r="A486" s="53">
        <f>COUNTA($A$4:A485)</f>
        <v>313</v>
      </c>
      <c r="B486" s="53" t="s">
        <v>590</v>
      </c>
      <c r="C486" s="16" t="s">
        <v>679</v>
      </c>
      <c r="D486" s="16" t="s">
        <v>685</v>
      </c>
      <c r="E486" s="16" t="s">
        <v>687</v>
      </c>
      <c r="F486" s="16" t="s">
        <v>96</v>
      </c>
      <c r="G486" s="16">
        <v>2</v>
      </c>
      <c r="H486" s="16" t="s">
        <v>684</v>
      </c>
      <c r="I486" s="16" t="s">
        <v>685</v>
      </c>
      <c r="J486" s="16">
        <v>0.7</v>
      </c>
      <c r="K486" s="16">
        <v>224</v>
      </c>
      <c r="L486" s="41">
        <v>224</v>
      </c>
      <c r="M486" s="77"/>
      <c r="N486" s="77"/>
    </row>
    <row r="487" ht="25" customHeight="1" spans="1:14">
      <c r="A487" s="53">
        <f>COUNTA($A$4:A486)</f>
        <v>314</v>
      </c>
      <c r="B487" s="53" t="s">
        <v>590</v>
      </c>
      <c r="C487" s="16" t="s">
        <v>679</v>
      </c>
      <c r="D487" s="16" t="s">
        <v>688</v>
      </c>
      <c r="E487" s="16" t="s">
        <v>689</v>
      </c>
      <c r="F487" s="16" t="s">
        <v>217</v>
      </c>
      <c r="G487" s="16">
        <v>4</v>
      </c>
      <c r="H487" s="16" t="s">
        <v>684</v>
      </c>
      <c r="I487" s="16" t="s">
        <v>688</v>
      </c>
      <c r="J487" s="16">
        <v>3</v>
      </c>
      <c r="K487" s="16">
        <v>720</v>
      </c>
      <c r="L487" s="16">
        <v>4200</v>
      </c>
      <c r="M487" s="16"/>
      <c r="N487" s="16"/>
    </row>
    <row r="488" ht="25" customHeight="1" spans="1:14">
      <c r="A488" s="53"/>
      <c r="B488" s="53"/>
      <c r="C488" s="16"/>
      <c r="D488" s="16" t="s">
        <v>688</v>
      </c>
      <c r="E488" s="16"/>
      <c r="F488" s="16"/>
      <c r="G488" s="16"/>
      <c r="H488" s="16" t="s">
        <v>386</v>
      </c>
      <c r="I488" s="16" t="s">
        <v>688</v>
      </c>
      <c r="J488" s="16">
        <v>7</v>
      </c>
      <c r="K488" s="16">
        <v>2520</v>
      </c>
      <c r="L488" s="16"/>
      <c r="M488" s="16"/>
      <c r="N488" s="16"/>
    </row>
    <row r="489" ht="25" customHeight="1" spans="1:14">
      <c r="A489" s="53"/>
      <c r="B489" s="53"/>
      <c r="C489" s="16"/>
      <c r="D489" s="16" t="s">
        <v>688</v>
      </c>
      <c r="E489" s="16"/>
      <c r="F489" s="16"/>
      <c r="G489" s="16"/>
      <c r="H489" s="16" t="s">
        <v>597</v>
      </c>
      <c r="I489" s="16" t="s">
        <v>688</v>
      </c>
      <c r="J489" s="16">
        <v>1</v>
      </c>
      <c r="K489" s="16">
        <v>480</v>
      </c>
      <c r="L489" s="16"/>
      <c r="M489" s="16"/>
      <c r="N489" s="16"/>
    </row>
    <row r="490" ht="25" customHeight="1" spans="1:14">
      <c r="A490" s="53"/>
      <c r="B490" s="53"/>
      <c r="C490" s="16"/>
      <c r="D490" s="16" t="s">
        <v>688</v>
      </c>
      <c r="E490" s="16"/>
      <c r="F490" s="16"/>
      <c r="G490" s="16"/>
      <c r="H490" s="16" t="s">
        <v>265</v>
      </c>
      <c r="I490" s="16" t="s">
        <v>688</v>
      </c>
      <c r="J490" s="16">
        <v>1</v>
      </c>
      <c r="K490" s="16">
        <v>480</v>
      </c>
      <c r="L490" s="16"/>
      <c r="M490" s="16"/>
      <c r="N490" s="16"/>
    </row>
    <row r="491" ht="25" customHeight="1" spans="1:14">
      <c r="A491" s="53">
        <f>COUNTA($A$4:A490)</f>
        <v>315</v>
      </c>
      <c r="B491" s="53" t="s">
        <v>590</v>
      </c>
      <c r="C491" s="69" t="s">
        <v>679</v>
      </c>
      <c r="D491" s="69" t="s">
        <v>688</v>
      </c>
      <c r="E491" s="69" t="s">
        <v>690</v>
      </c>
      <c r="F491" s="69" t="s">
        <v>41</v>
      </c>
      <c r="G491" s="69">
        <v>5</v>
      </c>
      <c r="H491" s="16" t="s">
        <v>684</v>
      </c>
      <c r="I491" s="16" t="s">
        <v>688</v>
      </c>
      <c r="J491" s="16">
        <v>2</v>
      </c>
      <c r="K491" s="16">
        <v>640</v>
      </c>
      <c r="L491" s="69">
        <v>2880</v>
      </c>
      <c r="M491" s="69"/>
      <c r="N491" s="69"/>
    </row>
    <row r="492" ht="25" customHeight="1" spans="1:14">
      <c r="A492" s="53"/>
      <c r="B492" s="53"/>
      <c r="C492" s="69"/>
      <c r="D492" s="69" t="s">
        <v>688</v>
      </c>
      <c r="E492" s="69"/>
      <c r="F492" s="69"/>
      <c r="G492" s="69"/>
      <c r="H492" s="16" t="s">
        <v>386</v>
      </c>
      <c r="I492" s="16" t="s">
        <v>688</v>
      </c>
      <c r="J492" s="16">
        <v>2</v>
      </c>
      <c r="K492" s="16">
        <v>960</v>
      </c>
      <c r="L492" s="69"/>
      <c r="M492" s="69"/>
      <c r="N492" s="69"/>
    </row>
    <row r="493" ht="25" customHeight="1" spans="1:14">
      <c r="A493" s="53"/>
      <c r="B493" s="53"/>
      <c r="C493" s="69"/>
      <c r="D493" s="69" t="s">
        <v>688</v>
      </c>
      <c r="E493" s="69"/>
      <c r="F493" s="69"/>
      <c r="G493" s="69"/>
      <c r="H493" s="16" t="s">
        <v>597</v>
      </c>
      <c r="I493" s="16" t="s">
        <v>688</v>
      </c>
      <c r="J493" s="16">
        <v>2</v>
      </c>
      <c r="K493" s="16">
        <v>1280</v>
      </c>
      <c r="L493" s="69"/>
      <c r="M493" s="69"/>
      <c r="N493" s="69"/>
    </row>
    <row r="494" ht="25" customHeight="1" spans="1:14">
      <c r="A494" s="53">
        <f>COUNTA($A$4:A493)</f>
        <v>316</v>
      </c>
      <c r="B494" s="53" t="s">
        <v>590</v>
      </c>
      <c r="C494" s="16" t="s">
        <v>679</v>
      </c>
      <c r="D494" s="16" t="s">
        <v>688</v>
      </c>
      <c r="E494" s="16" t="s">
        <v>691</v>
      </c>
      <c r="F494" s="16" t="s">
        <v>33</v>
      </c>
      <c r="G494" s="16">
        <v>4</v>
      </c>
      <c r="H494" s="16" t="s">
        <v>684</v>
      </c>
      <c r="I494" s="16" t="s">
        <v>688</v>
      </c>
      <c r="J494" s="16">
        <v>1.5</v>
      </c>
      <c r="K494" s="16">
        <v>480</v>
      </c>
      <c r="L494" s="16">
        <v>960</v>
      </c>
      <c r="M494" s="16"/>
      <c r="N494" s="16"/>
    </row>
    <row r="495" ht="25" customHeight="1" spans="1:14">
      <c r="A495" s="53"/>
      <c r="B495" s="53"/>
      <c r="C495" s="16"/>
      <c r="D495" s="16" t="s">
        <v>688</v>
      </c>
      <c r="E495" s="16"/>
      <c r="F495" s="16"/>
      <c r="G495" s="16"/>
      <c r="H495" s="16" t="s">
        <v>386</v>
      </c>
      <c r="I495" s="16" t="s">
        <v>688</v>
      </c>
      <c r="J495" s="16">
        <v>1</v>
      </c>
      <c r="K495" s="16">
        <v>480</v>
      </c>
      <c r="L495" s="16"/>
      <c r="M495" s="16"/>
      <c r="N495" s="16"/>
    </row>
    <row r="496" ht="25" customHeight="1" spans="1:14">
      <c r="A496" s="53">
        <f>COUNTA($A$4:A495)</f>
        <v>317</v>
      </c>
      <c r="B496" s="53" t="s">
        <v>590</v>
      </c>
      <c r="C496" s="16" t="s">
        <v>679</v>
      </c>
      <c r="D496" s="16" t="s">
        <v>692</v>
      </c>
      <c r="E496" s="16" t="s">
        <v>693</v>
      </c>
      <c r="F496" s="16" t="s">
        <v>28</v>
      </c>
      <c r="G496" s="16">
        <v>4</v>
      </c>
      <c r="H496" s="16" t="s">
        <v>23</v>
      </c>
      <c r="I496" s="16" t="s">
        <v>692</v>
      </c>
      <c r="J496" s="16">
        <v>25</v>
      </c>
      <c r="K496" s="16">
        <v>300</v>
      </c>
      <c r="L496" s="16">
        <v>460</v>
      </c>
      <c r="M496" s="16"/>
      <c r="N496" s="16"/>
    </row>
    <row r="497" ht="25" customHeight="1" spans="1:14">
      <c r="A497" s="53"/>
      <c r="B497" s="53"/>
      <c r="C497" s="16"/>
      <c r="D497" s="16" t="s">
        <v>692</v>
      </c>
      <c r="E497" s="16"/>
      <c r="F497" s="16"/>
      <c r="G497" s="16"/>
      <c r="H497" s="16" t="s">
        <v>684</v>
      </c>
      <c r="I497" s="16" t="s">
        <v>692</v>
      </c>
      <c r="J497" s="16">
        <v>0.5</v>
      </c>
      <c r="K497" s="16">
        <v>160</v>
      </c>
      <c r="L497" s="16"/>
      <c r="M497" s="16"/>
      <c r="N497" s="16"/>
    </row>
    <row r="498" ht="25" customHeight="1" spans="1:14">
      <c r="A498" s="53">
        <f>COUNTA($A$4:A497)</f>
        <v>318</v>
      </c>
      <c r="B498" s="53" t="s">
        <v>590</v>
      </c>
      <c r="C498" s="16" t="s">
        <v>679</v>
      </c>
      <c r="D498" s="28" t="s">
        <v>692</v>
      </c>
      <c r="E498" s="28" t="s">
        <v>694</v>
      </c>
      <c r="F498" s="28" t="s">
        <v>217</v>
      </c>
      <c r="G498" s="28">
        <v>4</v>
      </c>
      <c r="H498" s="28" t="s">
        <v>34</v>
      </c>
      <c r="I498" s="28" t="s">
        <v>692</v>
      </c>
      <c r="J498" s="28">
        <v>3</v>
      </c>
      <c r="K498" s="28">
        <v>720</v>
      </c>
      <c r="L498" s="43">
        <v>720</v>
      </c>
      <c r="M498" s="75"/>
      <c r="N498" s="75"/>
    </row>
    <row r="499" ht="25" customHeight="1" spans="1:14">
      <c r="A499" s="53">
        <f>COUNTA($A$4:A498)</f>
        <v>319</v>
      </c>
      <c r="B499" s="53" t="s">
        <v>590</v>
      </c>
      <c r="C499" s="16" t="s">
        <v>679</v>
      </c>
      <c r="D499" s="28" t="s">
        <v>692</v>
      </c>
      <c r="E499" s="28" t="s">
        <v>695</v>
      </c>
      <c r="F499" s="28" t="s">
        <v>41</v>
      </c>
      <c r="G499" s="28">
        <v>1</v>
      </c>
      <c r="H499" s="16" t="s">
        <v>684</v>
      </c>
      <c r="I499" s="28" t="s">
        <v>692</v>
      </c>
      <c r="J499" s="28">
        <v>1.2</v>
      </c>
      <c r="K499" s="28">
        <v>384</v>
      </c>
      <c r="L499" s="43">
        <v>384</v>
      </c>
      <c r="M499" s="75" t="s">
        <v>696</v>
      </c>
      <c r="N499" s="75"/>
    </row>
    <row r="500" ht="25" customHeight="1" spans="1:14">
      <c r="A500" s="53">
        <f>COUNTA($A$4:A499)</f>
        <v>320</v>
      </c>
      <c r="B500" s="53" t="s">
        <v>590</v>
      </c>
      <c r="C500" s="16" t="s">
        <v>679</v>
      </c>
      <c r="D500" s="28" t="s">
        <v>692</v>
      </c>
      <c r="E500" s="28" t="s">
        <v>697</v>
      </c>
      <c r="F500" s="28" t="s">
        <v>28</v>
      </c>
      <c r="G500" s="28">
        <v>3</v>
      </c>
      <c r="H500" s="16" t="s">
        <v>684</v>
      </c>
      <c r="I500" s="28" t="s">
        <v>692</v>
      </c>
      <c r="J500" s="28">
        <v>0.6</v>
      </c>
      <c r="K500" s="28">
        <v>192</v>
      </c>
      <c r="L500" s="43">
        <v>192</v>
      </c>
      <c r="M500" s="75"/>
      <c r="N500" s="75"/>
    </row>
    <row r="501" ht="25" customHeight="1" spans="1:14">
      <c r="A501" s="53">
        <f>COUNTA($A$4:A500)</f>
        <v>321</v>
      </c>
      <c r="B501" s="53" t="s">
        <v>590</v>
      </c>
      <c r="C501" s="16" t="s">
        <v>679</v>
      </c>
      <c r="D501" s="28" t="s">
        <v>692</v>
      </c>
      <c r="E501" s="28" t="s">
        <v>698</v>
      </c>
      <c r="F501" s="28" t="s">
        <v>217</v>
      </c>
      <c r="G501" s="28">
        <v>3</v>
      </c>
      <c r="H501" s="28" t="s">
        <v>34</v>
      </c>
      <c r="I501" s="28" t="s">
        <v>692</v>
      </c>
      <c r="J501" s="28">
        <v>2.1</v>
      </c>
      <c r="K501" s="28">
        <v>504</v>
      </c>
      <c r="L501" s="43">
        <v>504</v>
      </c>
      <c r="M501" s="75" t="s">
        <v>699</v>
      </c>
      <c r="N501" s="75"/>
    </row>
    <row r="502" ht="25" customHeight="1" spans="1:14">
      <c r="A502" s="53">
        <f>COUNTA($A$4:A501)</f>
        <v>322</v>
      </c>
      <c r="B502" s="53" t="s">
        <v>590</v>
      </c>
      <c r="C502" s="16" t="s">
        <v>679</v>
      </c>
      <c r="D502" s="28" t="s">
        <v>692</v>
      </c>
      <c r="E502" s="28" t="s">
        <v>700</v>
      </c>
      <c r="F502" s="28" t="s">
        <v>96</v>
      </c>
      <c r="G502" s="28">
        <v>1</v>
      </c>
      <c r="H502" s="28" t="s">
        <v>34</v>
      </c>
      <c r="I502" s="28" t="s">
        <v>692</v>
      </c>
      <c r="J502" s="28">
        <v>1.7</v>
      </c>
      <c r="K502" s="28">
        <v>544</v>
      </c>
      <c r="L502" s="43">
        <v>544</v>
      </c>
      <c r="M502" s="75"/>
      <c r="N502" s="75"/>
    </row>
    <row r="503" ht="25" customHeight="1" spans="1:14">
      <c r="A503" s="53">
        <f>COUNTA($A$4:A502)</f>
        <v>323</v>
      </c>
      <c r="B503" s="53" t="s">
        <v>590</v>
      </c>
      <c r="C503" s="16" t="s">
        <v>679</v>
      </c>
      <c r="D503" s="28" t="s">
        <v>692</v>
      </c>
      <c r="E503" s="28" t="s">
        <v>701</v>
      </c>
      <c r="F503" s="28" t="s">
        <v>28</v>
      </c>
      <c r="G503" s="28">
        <v>3</v>
      </c>
      <c r="H503" s="28" t="s">
        <v>34</v>
      </c>
      <c r="I503" s="28" t="s">
        <v>692</v>
      </c>
      <c r="J503" s="28">
        <v>2.5</v>
      </c>
      <c r="K503" s="28">
        <v>800</v>
      </c>
      <c r="L503" s="43">
        <v>800</v>
      </c>
      <c r="M503" s="75" t="s">
        <v>702</v>
      </c>
      <c r="N503" s="75"/>
    </row>
    <row r="504" ht="25" customHeight="1" spans="1:14">
      <c r="A504" s="53">
        <f>COUNTA($A$4:A503)</f>
        <v>324</v>
      </c>
      <c r="B504" s="53" t="s">
        <v>590</v>
      </c>
      <c r="C504" s="16" t="s">
        <v>679</v>
      </c>
      <c r="D504" s="28" t="s">
        <v>692</v>
      </c>
      <c r="E504" s="28" t="s">
        <v>703</v>
      </c>
      <c r="F504" s="28" t="s">
        <v>83</v>
      </c>
      <c r="G504" s="28">
        <v>1</v>
      </c>
      <c r="H504" s="28" t="s">
        <v>34</v>
      </c>
      <c r="I504" s="28" t="s">
        <v>692</v>
      </c>
      <c r="J504" s="28">
        <v>1.1</v>
      </c>
      <c r="K504" s="28">
        <v>352</v>
      </c>
      <c r="L504" s="43">
        <v>352</v>
      </c>
      <c r="M504" s="75" t="s">
        <v>704</v>
      </c>
      <c r="N504" s="75"/>
    </row>
    <row r="505" ht="25" customHeight="1" spans="1:14">
      <c r="A505" s="53">
        <f>COUNTA($A$4:A504)</f>
        <v>325</v>
      </c>
      <c r="B505" s="53" t="s">
        <v>590</v>
      </c>
      <c r="C505" s="16" t="s">
        <v>679</v>
      </c>
      <c r="D505" s="16" t="s">
        <v>692</v>
      </c>
      <c r="E505" s="16" t="s">
        <v>705</v>
      </c>
      <c r="F505" s="16" t="s">
        <v>96</v>
      </c>
      <c r="G505" s="16">
        <v>3</v>
      </c>
      <c r="H505" s="28" t="s">
        <v>34</v>
      </c>
      <c r="I505" s="28" t="s">
        <v>692</v>
      </c>
      <c r="J505" s="28">
        <v>1.8</v>
      </c>
      <c r="K505" s="28">
        <v>576</v>
      </c>
      <c r="L505" s="16">
        <v>1120</v>
      </c>
      <c r="M505" s="16" t="s">
        <v>706</v>
      </c>
      <c r="N505" s="16"/>
    </row>
    <row r="506" ht="25" customHeight="1" spans="1:14">
      <c r="A506" s="53"/>
      <c r="B506" s="53"/>
      <c r="C506" s="16"/>
      <c r="D506" s="16" t="s">
        <v>692</v>
      </c>
      <c r="E506" s="16"/>
      <c r="F506" s="16"/>
      <c r="G506" s="16"/>
      <c r="H506" s="28" t="s">
        <v>24</v>
      </c>
      <c r="I506" s="28" t="s">
        <v>692</v>
      </c>
      <c r="J506" s="28">
        <v>34</v>
      </c>
      <c r="K506" s="28">
        <v>544</v>
      </c>
      <c r="L506" s="16"/>
      <c r="M506" s="16"/>
      <c r="N506" s="16"/>
    </row>
    <row r="507" ht="25" customHeight="1" spans="1:14">
      <c r="A507" s="53">
        <f>COUNTA($A$4:A506)</f>
        <v>326</v>
      </c>
      <c r="B507" s="53" t="s">
        <v>590</v>
      </c>
      <c r="C507" s="16" t="s">
        <v>679</v>
      </c>
      <c r="D507" s="16" t="s">
        <v>692</v>
      </c>
      <c r="E507" s="16" t="s">
        <v>707</v>
      </c>
      <c r="F507" s="16" t="s">
        <v>28</v>
      </c>
      <c r="G507" s="16">
        <v>4</v>
      </c>
      <c r="H507" s="28" t="s">
        <v>684</v>
      </c>
      <c r="I507" s="28" t="s">
        <v>692</v>
      </c>
      <c r="J507" s="28">
        <v>2.2</v>
      </c>
      <c r="K507" s="28">
        <v>704</v>
      </c>
      <c r="L507" s="16">
        <v>2080</v>
      </c>
      <c r="M507" s="16"/>
      <c r="N507" s="16"/>
    </row>
    <row r="508" ht="25" customHeight="1" spans="1:14">
      <c r="A508" s="53"/>
      <c r="B508" s="53"/>
      <c r="C508" s="16"/>
      <c r="D508" s="16" t="s">
        <v>692</v>
      </c>
      <c r="E508" s="16"/>
      <c r="F508" s="16"/>
      <c r="G508" s="16"/>
      <c r="H508" s="28" t="s">
        <v>267</v>
      </c>
      <c r="I508" s="28" t="s">
        <v>692</v>
      </c>
      <c r="J508" s="28">
        <v>2.15</v>
      </c>
      <c r="K508" s="28">
        <v>1376</v>
      </c>
      <c r="L508" s="16"/>
      <c r="M508" s="16"/>
      <c r="N508" s="16"/>
    </row>
    <row r="509" ht="25" customHeight="1" spans="1:14">
      <c r="A509" s="53">
        <f>COUNTA($A$4:A508)</f>
        <v>327</v>
      </c>
      <c r="B509" s="53" t="s">
        <v>590</v>
      </c>
      <c r="C509" s="16" t="s">
        <v>679</v>
      </c>
      <c r="D509" s="28" t="s">
        <v>692</v>
      </c>
      <c r="E509" s="28" t="s">
        <v>708</v>
      </c>
      <c r="F509" s="28" t="s">
        <v>133</v>
      </c>
      <c r="G509" s="28">
        <v>4</v>
      </c>
      <c r="H509" s="28" t="s">
        <v>34</v>
      </c>
      <c r="I509" s="28" t="s">
        <v>692</v>
      </c>
      <c r="J509" s="28">
        <v>3</v>
      </c>
      <c r="K509" s="28">
        <v>720</v>
      </c>
      <c r="L509" s="43">
        <v>720</v>
      </c>
      <c r="M509" s="75"/>
      <c r="N509" s="75"/>
    </row>
    <row r="510" ht="25" customHeight="1" spans="1:14">
      <c r="A510" s="53">
        <f>COUNTA($A$4:A509)</f>
        <v>328</v>
      </c>
      <c r="B510" s="53" t="s">
        <v>590</v>
      </c>
      <c r="C510" s="16" t="s">
        <v>679</v>
      </c>
      <c r="D510" s="28" t="s">
        <v>688</v>
      </c>
      <c r="E510" s="28" t="s">
        <v>709</v>
      </c>
      <c r="F510" s="28" t="s">
        <v>41</v>
      </c>
      <c r="G510" s="28">
        <v>3</v>
      </c>
      <c r="H510" s="28" t="s">
        <v>684</v>
      </c>
      <c r="I510" s="28" t="s">
        <v>710</v>
      </c>
      <c r="J510" s="28">
        <v>1</v>
      </c>
      <c r="K510" s="28">
        <v>320</v>
      </c>
      <c r="L510" s="43">
        <v>320</v>
      </c>
      <c r="M510" s="75"/>
      <c r="N510" s="75"/>
    </row>
    <row r="511" ht="25" customHeight="1" spans="1:14">
      <c r="A511" s="53">
        <f>COUNTA($A$4:A510)</f>
        <v>329</v>
      </c>
      <c r="B511" s="53" t="s">
        <v>590</v>
      </c>
      <c r="C511" s="28" t="s">
        <v>679</v>
      </c>
      <c r="D511" s="28" t="s">
        <v>685</v>
      </c>
      <c r="E511" s="28" t="s">
        <v>711</v>
      </c>
      <c r="F511" s="28" t="s">
        <v>33</v>
      </c>
      <c r="G511" s="28">
        <v>4</v>
      </c>
      <c r="H511" s="28" t="s">
        <v>34</v>
      </c>
      <c r="I511" s="28" t="s">
        <v>685</v>
      </c>
      <c r="J511" s="28">
        <v>2</v>
      </c>
      <c r="K511" s="28">
        <v>640</v>
      </c>
      <c r="L511" s="43">
        <v>640</v>
      </c>
      <c r="M511" s="75"/>
      <c r="N511" s="75"/>
    </row>
    <row r="512" ht="25" customHeight="1" spans="1:14">
      <c r="A512" s="53">
        <f>COUNTA($A$4:A511)</f>
        <v>330</v>
      </c>
      <c r="B512" s="53" t="s">
        <v>590</v>
      </c>
      <c r="C512" s="28" t="s">
        <v>679</v>
      </c>
      <c r="D512" s="28" t="s">
        <v>712</v>
      </c>
      <c r="E512" s="28" t="s">
        <v>713</v>
      </c>
      <c r="F512" s="28" t="s">
        <v>33</v>
      </c>
      <c r="G512" s="28">
        <v>1</v>
      </c>
      <c r="H512" s="28" t="s">
        <v>34</v>
      </c>
      <c r="I512" s="28" t="s">
        <v>712</v>
      </c>
      <c r="J512" s="28">
        <v>2.05</v>
      </c>
      <c r="K512" s="28">
        <v>656</v>
      </c>
      <c r="L512" s="43">
        <v>656</v>
      </c>
      <c r="M512" s="75"/>
      <c r="N512" s="75"/>
    </row>
    <row r="513" ht="25" customHeight="1" spans="1:14">
      <c r="A513" s="53">
        <f>COUNTA($A$4:A512)</f>
        <v>331</v>
      </c>
      <c r="B513" s="53" t="s">
        <v>590</v>
      </c>
      <c r="C513" s="28" t="s">
        <v>679</v>
      </c>
      <c r="D513" s="28" t="s">
        <v>712</v>
      </c>
      <c r="E513" s="28" t="s">
        <v>714</v>
      </c>
      <c r="F513" s="28" t="s">
        <v>96</v>
      </c>
      <c r="G513" s="28">
        <v>3</v>
      </c>
      <c r="H513" s="28" t="s">
        <v>34</v>
      </c>
      <c r="I513" s="28" t="s">
        <v>712</v>
      </c>
      <c r="J513" s="28">
        <v>3.33</v>
      </c>
      <c r="K513" s="28">
        <v>1065.6</v>
      </c>
      <c r="L513" s="43">
        <v>1065.6</v>
      </c>
      <c r="M513" s="75"/>
      <c r="N513" s="75"/>
    </row>
    <row r="514" ht="25" customHeight="1" spans="1:14">
      <c r="A514" s="53">
        <f>COUNTA($A$4:A513)</f>
        <v>332</v>
      </c>
      <c r="B514" s="53" t="s">
        <v>590</v>
      </c>
      <c r="C514" s="43" t="s">
        <v>715</v>
      </c>
      <c r="D514" s="43" t="s">
        <v>716</v>
      </c>
      <c r="E514" s="43" t="s">
        <v>717</v>
      </c>
      <c r="F514" s="43" t="s">
        <v>217</v>
      </c>
      <c r="G514" s="43">
        <v>1</v>
      </c>
      <c r="H514" s="43" t="s">
        <v>62</v>
      </c>
      <c r="I514" s="43" t="s">
        <v>716</v>
      </c>
      <c r="J514" s="43">
        <v>2.5</v>
      </c>
      <c r="K514" s="43">
        <v>600</v>
      </c>
      <c r="L514" s="43">
        <v>600</v>
      </c>
      <c r="M514" s="75"/>
      <c r="N514" s="75"/>
    </row>
    <row r="515" ht="25" customHeight="1" spans="1:14">
      <c r="A515" s="53">
        <f>COUNTA($A$4:A514)</f>
        <v>333</v>
      </c>
      <c r="B515" s="53" t="s">
        <v>590</v>
      </c>
      <c r="C515" s="16" t="s">
        <v>715</v>
      </c>
      <c r="D515" s="16" t="s">
        <v>718</v>
      </c>
      <c r="E515" s="16" t="s">
        <v>719</v>
      </c>
      <c r="F515" s="16" t="s">
        <v>41</v>
      </c>
      <c r="G515" s="16">
        <v>1</v>
      </c>
      <c r="H515" s="43" t="s">
        <v>265</v>
      </c>
      <c r="I515" s="43" t="s">
        <v>718</v>
      </c>
      <c r="J515" s="43">
        <v>3</v>
      </c>
      <c r="K515" s="43">
        <v>1920</v>
      </c>
      <c r="L515" s="16">
        <v>5000</v>
      </c>
      <c r="M515" s="16"/>
      <c r="N515" s="16" t="s">
        <v>720</v>
      </c>
    </row>
    <row r="516" ht="25" customHeight="1" spans="1:14">
      <c r="A516" s="53"/>
      <c r="B516" s="53"/>
      <c r="C516" s="16"/>
      <c r="D516" s="16" t="s">
        <v>721</v>
      </c>
      <c r="E516" s="16"/>
      <c r="F516" s="16"/>
      <c r="G516" s="16"/>
      <c r="H516" s="43" t="s">
        <v>597</v>
      </c>
      <c r="I516" s="43" t="s">
        <v>718</v>
      </c>
      <c r="J516" s="43">
        <v>5</v>
      </c>
      <c r="K516" s="43">
        <v>3200</v>
      </c>
      <c r="L516" s="16"/>
      <c r="M516" s="16"/>
      <c r="N516" s="16"/>
    </row>
    <row r="517" ht="25" customHeight="1" spans="1:14">
      <c r="A517" s="53">
        <f>COUNTA($A$4:A516)</f>
        <v>334</v>
      </c>
      <c r="B517" s="53" t="s">
        <v>590</v>
      </c>
      <c r="C517" s="16" t="s">
        <v>715</v>
      </c>
      <c r="D517" s="16" t="s">
        <v>716</v>
      </c>
      <c r="E517" s="20" t="s">
        <v>722</v>
      </c>
      <c r="F517" s="16" t="s">
        <v>217</v>
      </c>
      <c r="G517" s="16">
        <v>8</v>
      </c>
      <c r="H517" s="43" t="s">
        <v>62</v>
      </c>
      <c r="I517" s="43" t="s">
        <v>716</v>
      </c>
      <c r="J517" s="43">
        <v>1</v>
      </c>
      <c r="K517" s="43">
        <v>240</v>
      </c>
      <c r="L517" s="16">
        <v>720</v>
      </c>
      <c r="M517" s="16"/>
      <c r="N517" s="16"/>
    </row>
    <row r="518" ht="25" customHeight="1" spans="1:14">
      <c r="A518" s="53"/>
      <c r="B518" s="53"/>
      <c r="C518" s="16"/>
      <c r="D518" s="16" t="s">
        <v>723</v>
      </c>
      <c r="E518" s="20"/>
      <c r="F518" s="16"/>
      <c r="G518" s="16"/>
      <c r="H518" s="43" t="s">
        <v>34</v>
      </c>
      <c r="I518" s="43" t="s">
        <v>716</v>
      </c>
      <c r="J518" s="43">
        <v>2</v>
      </c>
      <c r="K518" s="43">
        <v>480</v>
      </c>
      <c r="L518" s="16"/>
      <c r="M518" s="16"/>
      <c r="N518" s="16"/>
    </row>
    <row r="519" ht="25" customHeight="1" spans="1:14">
      <c r="A519" s="53">
        <f>COUNTA($A$4:A518)</f>
        <v>335</v>
      </c>
      <c r="B519" s="53" t="s">
        <v>590</v>
      </c>
      <c r="C519" s="69" t="s">
        <v>715</v>
      </c>
      <c r="D519" s="69" t="s">
        <v>724</v>
      </c>
      <c r="E519" s="69" t="s">
        <v>725</v>
      </c>
      <c r="F519" s="69" t="s">
        <v>28</v>
      </c>
      <c r="G519" s="69">
        <v>4</v>
      </c>
      <c r="H519" s="43" t="s">
        <v>34</v>
      </c>
      <c r="I519" s="43" t="s">
        <v>724</v>
      </c>
      <c r="J519" s="43">
        <v>1.5</v>
      </c>
      <c r="K519" s="43">
        <v>480</v>
      </c>
      <c r="L519" s="69">
        <v>1040</v>
      </c>
      <c r="M519" s="69"/>
      <c r="N519" s="69"/>
    </row>
    <row r="520" ht="25" customHeight="1" spans="1:14">
      <c r="A520" s="53"/>
      <c r="B520" s="53"/>
      <c r="C520" s="69"/>
      <c r="D520" s="69" t="s">
        <v>726</v>
      </c>
      <c r="E520" s="69"/>
      <c r="F520" s="69"/>
      <c r="G520" s="69"/>
      <c r="H520" s="43" t="s">
        <v>62</v>
      </c>
      <c r="I520" s="43" t="s">
        <v>724</v>
      </c>
      <c r="J520" s="43">
        <v>1</v>
      </c>
      <c r="K520" s="43">
        <v>320</v>
      </c>
      <c r="L520" s="69"/>
      <c r="M520" s="69"/>
      <c r="N520" s="69"/>
    </row>
    <row r="521" ht="25" customHeight="1" spans="1:14">
      <c r="A521" s="53"/>
      <c r="B521" s="53"/>
      <c r="C521" s="69"/>
      <c r="D521" s="69" t="s">
        <v>726</v>
      </c>
      <c r="E521" s="69"/>
      <c r="F521" s="69"/>
      <c r="G521" s="69"/>
      <c r="H521" s="43" t="s">
        <v>23</v>
      </c>
      <c r="I521" s="43" t="s">
        <v>724</v>
      </c>
      <c r="J521" s="43">
        <v>20</v>
      </c>
      <c r="K521" s="43">
        <v>240</v>
      </c>
      <c r="L521" s="69"/>
      <c r="M521" s="69"/>
      <c r="N521" s="69"/>
    </row>
    <row r="522" ht="25" customHeight="1" spans="1:14">
      <c r="A522" s="53">
        <f>COUNTA($A$4:A521)</f>
        <v>336</v>
      </c>
      <c r="B522" s="53" t="s">
        <v>590</v>
      </c>
      <c r="C522" s="43" t="s">
        <v>715</v>
      </c>
      <c r="D522" s="43" t="s">
        <v>724</v>
      </c>
      <c r="E522" s="43" t="s">
        <v>727</v>
      </c>
      <c r="F522" s="43" t="s">
        <v>217</v>
      </c>
      <c r="G522" s="43">
        <v>4</v>
      </c>
      <c r="H522" s="43" t="s">
        <v>62</v>
      </c>
      <c r="I522" s="43" t="s">
        <v>724</v>
      </c>
      <c r="J522" s="43">
        <v>2</v>
      </c>
      <c r="K522" s="43">
        <v>480</v>
      </c>
      <c r="L522" s="43">
        <v>480</v>
      </c>
      <c r="M522" s="75"/>
      <c r="N522" s="75"/>
    </row>
    <row r="523" ht="25" customHeight="1" spans="1:14">
      <c r="A523" s="53">
        <f>COUNTA($A$4:A522)</f>
        <v>337</v>
      </c>
      <c r="B523" s="53" t="s">
        <v>590</v>
      </c>
      <c r="C523" s="43" t="s">
        <v>715</v>
      </c>
      <c r="D523" s="43" t="s">
        <v>728</v>
      </c>
      <c r="E523" s="43" t="s">
        <v>729</v>
      </c>
      <c r="F523" s="43" t="s">
        <v>217</v>
      </c>
      <c r="G523" s="43">
        <v>5</v>
      </c>
      <c r="H523" s="43" t="s">
        <v>597</v>
      </c>
      <c r="I523" s="43" t="s">
        <v>728</v>
      </c>
      <c r="J523" s="43">
        <v>11</v>
      </c>
      <c r="K523" s="43">
        <v>5280</v>
      </c>
      <c r="L523" s="43">
        <v>3770</v>
      </c>
      <c r="M523" s="75" t="s">
        <v>730</v>
      </c>
      <c r="N523" s="75" t="s">
        <v>720</v>
      </c>
    </row>
    <row r="524" ht="25" customHeight="1" spans="1:14">
      <c r="A524" s="53">
        <f>COUNTA($A$4:A523)</f>
        <v>338</v>
      </c>
      <c r="B524" s="53" t="s">
        <v>590</v>
      </c>
      <c r="C524" s="16" t="s">
        <v>715</v>
      </c>
      <c r="D524" s="16" t="s">
        <v>724</v>
      </c>
      <c r="E524" s="16" t="s">
        <v>731</v>
      </c>
      <c r="F524" s="16" t="s">
        <v>28</v>
      </c>
      <c r="G524" s="16">
        <v>2</v>
      </c>
      <c r="H524" s="43" t="s">
        <v>597</v>
      </c>
      <c r="I524" s="43" t="s">
        <v>724</v>
      </c>
      <c r="J524" s="43">
        <v>1</v>
      </c>
      <c r="K524" s="43">
        <v>640</v>
      </c>
      <c r="L524" s="16">
        <v>1280</v>
      </c>
      <c r="M524" s="16" t="s">
        <v>732</v>
      </c>
      <c r="N524" s="16"/>
    </row>
    <row r="525" ht="25" customHeight="1" spans="1:14">
      <c r="A525" s="53"/>
      <c r="B525" s="53"/>
      <c r="C525" s="16"/>
      <c r="D525" s="16" t="s">
        <v>726</v>
      </c>
      <c r="E525" s="16"/>
      <c r="F525" s="16"/>
      <c r="G525" s="16"/>
      <c r="H525" s="43" t="s">
        <v>265</v>
      </c>
      <c r="I525" s="43" t="s">
        <v>724</v>
      </c>
      <c r="J525" s="43">
        <v>1</v>
      </c>
      <c r="K525" s="43">
        <v>640</v>
      </c>
      <c r="L525" s="16"/>
      <c r="M525" s="16"/>
      <c r="N525" s="16"/>
    </row>
    <row r="526" ht="25" customHeight="1" spans="1:14">
      <c r="A526" s="53">
        <f>COUNTA($A$4:A525)</f>
        <v>339</v>
      </c>
      <c r="B526" s="53" t="s">
        <v>590</v>
      </c>
      <c r="C526" s="43" t="s">
        <v>715</v>
      </c>
      <c r="D526" s="43" t="s">
        <v>716</v>
      </c>
      <c r="E526" s="43" t="s">
        <v>733</v>
      </c>
      <c r="F526" s="43" t="s">
        <v>217</v>
      </c>
      <c r="G526" s="43">
        <v>1</v>
      </c>
      <c r="H526" s="43" t="s">
        <v>34</v>
      </c>
      <c r="I526" s="43" t="s">
        <v>716</v>
      </c>
      <c r="J526" s="43">
        <v>1</v>
      </c>
      <c r="K526" s="43">
        <v>240</v>
      </c>
      <c r="L526" s="43">
        <v>240</v>
      </c>
      <c r="M526" s="75"/>
      <c r="N526" s="75"/>
    </row>
    <row r="527" ht="25" customHeight="1" spans="1:14">
      <c r="A527" s="53">
        <f>COUNTA($A$4:A526)</f>
        <v>340</v>
      </c>
      <c r="B527" s="53" t="s">
        <v>590</v>
      </c>
      <c r="C527" s="29" t="s">
        <v>734</v>
      </c>
      <c r="D527" s="69" t="s">
        <v>735</v>
      </c>
      <c r="E527" s="69" t="s">
        <v>736</v>
      </c>
      <c r="F527" s="16" t="s">
        <v>41</v>
      </c>
      <c r="G527" s="69">
        <v>2</v>
      </c>
      <c r="H527" s="69" t="s">
        <v>62</v>
      </c>
      <c r="I527" s="69" t="s">
        <v>735</v>
      </c>
      <c r="J527" s="69">
        <v>1.6</v>
      </c>
      <c r="K527" s="69">
        <v>512</v>
      </c>
      <c r="L527" s="29">
        <v>512</v>
      </c>
      <c r="M527" s="29"/>
      <c r="N527" s="29"/>
    </row>
    <row r="528" ht="25" customHeight="1" spans="1:14">
      <c r="A528" s="53">
        <f>COUNTA($A$4:A527)</f>
        <v>341</v>
      </c>
      <c r="B528" s="53" t="s">
        <v>590</v>
      </c>
      <c r="C528" s="16" t="s">
        <v>734</v>
      </c>
      <c r="D528" s="16" t="s">
        <v>735</v>
      </c>
      <c r="E528" s="16" t="s">
        <v>737</v>
      </c>
      <c r="F528" s="16" t="s">
        <v>41</v>
      </c>
      <c r="G528" s="16">
        <v>6</v>
      </c>
      <c r="H528" s="69" t="s">
        <v>62</v>
      </c>
      <c r="I528" s="69" t="s">
        <v>735</v>
      </c>
      <c r="J528" s="69">
        <v>1.2</v>
      </c>
      <c r="K528" s="69">
        <v>384</v>
      </c>
      <c r="L528" s="16">
        <v>1024</v>
      </c>
      <c r="M528" s="16"/>
      <c r="N528" s="16"/>
    </row>
    <row r="529" ht="25" customHeight="1" spans="1:14">
      <c r="A529" s="53"/>
      <c r="B529" s="53"/>
      <c r="C529" s="16"/>
      <c r="D529" s="16" t="s">
        <v>735</v>
      </c>
      <c r="E529" s="16"/>
      <c r="F529" s="16"/>
      <c r="G529" s="16"/>
      <c r="H529" s="69" t="s">
        <v>34</v>
      </c>
      <c r="I529" s="69" t="s">
        <v>735</v>
      </c>
      <c r="J529" s="69">
        <v>2</v>
      </c>
      <c r="K529" s="69">
        <v>640</v>
      </c>
      <c r="L529" s="16"/>
      <c r="M529" s="16"/>
      <c r="N529" s="16"/>
    </row>
    <row r="530" ht="25" customHeight="1" spans="1:14">
      <c r="A530" s="53">
        <f>COUNTA($A$4:A529)</f>
        <v>342</v>
      </c>
      <c r="B530" s="53" t="s">
        <v>590</v>
      </c>
      <c r="C530" s="69" t="s">
        <v>734</v>
      </c>
      <c r="D530" s="69" t="s">
        <v>735</v>
      </c>
      <c r="E530" s="69" t="s">
        <v>738</v>
      </c>
      <c r="F530" s="69" t="s">
        <v>217</v>
      </c>
      <c r="G530" s="69">
        <v>4</v>
      </c>
      <c r="H530" s="69" t="s">
        <v>597</v>
      </c>
      <c r="I530" s="69" t="s">
        <v>735</v>
      </c>
      <c r="J530" s="69">
        <v>5</v>
      </c>
      <c r="K530" s="69">
        <v>2400</v>
      </c>
      <c r="L530" s="69">
        <v>3840</v>
      </c>
      <c r="M530" s="69"/>
      <c r="N530" s="69"/>
    </row>
    <row r="531" ht="25" customHeight="1" spans="1:14">
      <c r="A531" s="53"/>
      <c r="B531" s="53"/>
      <c r="C531" s="69"/>
      <c r="D531" s="69" t="s">
        <v>735</v>
      </c>
      <c r="E531" s="69"/>
      <c r="F531" s="69"/>
      <c r="G531" s="69"/>
      <c r="H531" s="69" t="s">
        <v>34</v>
      </c>
      <c r="I531" s="69" t="s">
        <v>735</v>
      </c>
      <c r="J531" s="69">
        <v>2</v>
      </c>
      <c r="K531" s="69">
        <v>480</v>
      </c>
      <c r="L531" s="69"/>
      <c r="M531" s="69"/>
      <c r="N531" s="69"/>
    </row>
    <row r="532" ht="25" customHeight="1" spans="1:14">
      <c r="A532" s="53"/>
      <c r="B532" s="53"/>
      <c r="C532" s="69"/>
      <c r="D532" s="69" t="s">
        <v>735</v>
      </c>
      <c r="E532" s="69"/>
      <c r="F532" s="69"/>
      <c r="G532" s="69"/>
      <c r="H532" s="69" t="s">
        <v>62</v>
      </c>
      <c r="I532" s="69" t="s">
        <v>735</v>
      </c>
      <c r="J532" s="69">
        <v>4</v>
      </c>
      <c r="K532" s="69">
        <v>960</v>
      </c>
      <c r="L532" s="69"/>
      <c r="M532" s="69"/>
      <c r="N532" s="69"/>
    </row>
    <row r="533" ht="25" customHeight="1" spans="1:14">
      <c r="A533" s="53">
        <f>COUNTA($A$4:A532)</f>
        <v>343</v>
      </c>
      <c r="B533" s="53" t="s">
        <v>590</v>
      </c>
      <c r="C533" s="16" t="s">
        <v>734</v>
      </c>
      <c r="D533" s="16" t="s">
        <v>735</v>
      </c>
      <c r="E533" s="16" t="s">
        <v>739</v>
      </c>
      <c r="F533" s="16" t="s">
        <v>33</v>
      </c>
      <c r="G533" s="16">
        <v>4</v>
      </c>
      <c r="H533" s="69" t="s">
        <v>62</v>
      </c>
      <c r="I533" s="69" t="s">
        <v>735</v>
      </c>
      <c r="J533" s="69">
        <v>5.5</v>
      </c>
      <c r="K533" s="69">
        <v>1760</v>
      </c>
      <c r="L533" s="16">
        <v>2240</v>
      </c>
      <c r="M533" s="16"/>
      <c r="N533" s="16"/>
    </row>
    <row r="534" ht="25" customHeight="1" spans="1:14">
      <c r="A534" s="53"/>
      <c r="B534" s="53"/>
      <c r="C534" s="16"/>
      <c r="D534" s="16" t="s">
        <v>735</v>
      </c>
      <c r="E534" s="16"/>
      <c r="F534" s="16"/>
      <c r="G534" s="16"/>
      <c r="H534" s="69" t="s">
        <v>34</v>
      </c>
      <c r="I534" s="69" t="s">
        <v>735</v>
      </c>
      <c r="J534" s="69">
        <v>1.5</v>
      </c>
      <c r="K534" s="69">
        <v>480</v>
      </c>
      <c r="L534" s="16"/>
      <c r="M534" s="16"/>
      <c r="N534" s="16"/>
    </row>
    <row r="535" ht="25" customHeight="1" spans="1:14">
      <c r="A535" s="53">
        <f>COUNTA($A$4:A534)</f>
        <v>344</v>
      </c>
      <c r="B535" s="53" t="s">
        <v>590</v>
      </c>
      <c r="C535" s="69" t="s">
        <v>734</v>
      </c>
      <c r="D535" s="69" t="s">
        <v>735</v>
      </c>
      <c r="E535" s="69" t="s">
        <v>740</v>
      </c>
      <c r="F535" s="16" t="s">
        <v>83</v>
      </c>
      <c r="G535" s="69">
        <v>2</v>
      </c>
      <c r="H535" s="69" t="s">
        <v>34</v>
      </c>
      <c r="I535" s="69" t="s">
        <v>735</v>
      </c>
      <c r="J535" s="69">
        <v>1.05</v>
      </c>
      <c r="K535" s="69">
        <v>336</v>
      </c>
      <c r="L535" s="69">
        <v>688</v>
      </c>
      <c r="M535" s="69"/>
      <c r="N535" s="69"/>
    </row>
    <row r="536" ht="25" customHeight="1" spans="1:14">
      <c r="A536" s="53"/>
      <c r="B536" s="53"/>
      <c r="C536" s="69"/>
      <c r="D536" s="69" t="s">
        <v>735</v>
      </c>
      <c r="E536" s="69"/>
      <c r="F536" s="16"/>
      <c r="G536" s="69"/>
      <c r="H536" s="69" t="s">
        <v>62</v>
      </c>
      <c r="I536" s="69" t="s">
        <v>735</v>
      </c>
      <c r="J536" s="69">
        <v>1.1</v>
      </c>
      <c r="K536" s="69">
        <v>352</v>
      </c>
      <c r="L536" s="69"/>
      <c r="M536" s="69"/>
      <c r="N536" s="69"/>
    </row>
    <row r="537" ht="25" customHeight="1" spans="1:14">
      <c r="A537" s="53">
        <f>COUNTA($A$4:A536)</f>
        <v>345</v>
      </c>
      <c r="B537" s="53" t="s">
        <v>590</v>
      </c>
      <c r="C537" s="29" t="s">
        <v>734</v>
      </c>
      <c r="D537" s="69" t="s">
        <v>735</v>
      </c>
      <c r="E537" s="69" t="s">
        <v>741</v>
      </c>
      <c r="F537" s="69" t="s">
        <v>133</v>
      </c>
      <c r="G537" s="69">
        <v>1</v>
      </c>
      <c r="H537" s="69" t="s">
        <v>265</v>
      </c>
      <c r="I537" s="69" t="s">
        <v>735</v>
      </c>
      <c r="J537" s="69">
        <v>1</v>
      </c>
      <c r="K537" s="69">
        <v>480</v>
      </c>
      <c r="L537" s="29">
        <v>480</v>
      </c>
      <c r="M537" s="29"/>
      <c r="N537" s="29"/>
    </row>
    <row r="538" ht="25" customHeight="1" spans="1:14">
      <c r="A538" s="53">
        <f>COUNTA($A$4:A537)</f>
        <v>346</v>
      </c>
      <c r="B538" s="53" t="s">
        <v>590</v>
      </c>
      <c r="C538" s="29" t="s">
        <v>734</v>
      </c>
      <c r="D538" s="69" t="s">
        <v>735</v>
      </c>
      <c r="E538" s="69" t="s">
        <v>742</v>
      </c>
      <c r="F538" s="69" t="s">
        <v>41</v>
      </c>
      <c r="G538" s="69">
        <v>1</v>
      </c>
      <c r="H538" s="69" t="s">
        <v>743</v>
      </c>
      <c r="I538" s="69" t="s">
        <v>735</v>
      </c>
      <c r="J538" s="69">
        <v>3</v>
      </c>
      <c r="K538" s="69">
        <v>1920</v>
      </c>
      <c r="L538" s="29">
        <v>1920</v>
      </c>
      <c r="M538" s="29"/>
      <c r="N538" s="29"/>
    </row>
    <row r="539" ht="25" customHeight="1" spans="1:14">
      <c r="A539" s="53">
        <f>COUNTA($A$4:A538)</f>
        <v>347</v>
      </c>
      <c r="B539" s="53" t="s">
        <v>590</v>
      </c>
      <c r="C539" s="29" t="s">
        <v>734</v>
      </c>
      <c r="D539" s="69" t="s">
        <v>735</v>
      </c>
      <c r="E539" s="69" t="s">
        <v>744</v>
      </c>
      <c r="F539" s="69" t="s">
        <v>217</v>
      </c>
      <c r="G539" s="69">
        <v>1</v>
      </c>
      <c r="H539" s="69" t="s">
        <v>34</v>
      </c>
      <c r="I539" s="69" t="s">
        <v>735</v>
      </c>
      <c r="J539" s="69">
        <v>0.84</v>
      </c>
      <c r="K539" s="69">
        <v>201.6</v>
      </c>
      <c r="L539" s="29">
        <v>201.6</v>
      </c>
      <c r="M539" s="29"/>
      <c r="N539" s="29"/>
    </row>
    <row r="540" ht="25" customHeight="1" spans="1:14">
      <c r="A540" s="53">
        <f>COUNTA($A$4:A539)</f>
        <v>348</v>
      </c>
      <c r="B540" s="53" t="s">
        <v>590</v>
      </c>
      <c r="C540" s="29" t="s">
        <v>734</v>
      </c>
      <c r="D540" s="69" t="s">
        <v>745</v>
      </c>
      <c r="E540" s="69" t="s">
        <v>746</v>
      </c>
      <c r="F540" s="29" t="s">
        <v>28</v>
      </c>
      <c r="G540" s="69">
        <v>1</v>
      </c>
      <c r="H540" s="69" t="s">
        <v>265</v>
      </c>
      <c r="I540" s="69" t="s">
        <v>745</v>
      </c>
      <c r="J540" s="69">
        <v>5</v>
      </c>
      <c r="K540" s="69">
        <v>3200</v>
      </c>
      <c r="L540" s="29">
        <v>3200</v>
      </c>
      <c r="M540" s="29"/>
      <c r="N540" s="29"/>
    </row>
    <row r="541" ht="25" customHeight="1" spans="1:14">
      <c r="A541" s="53">
        <f>COUNTA($A$4:A540)</f>
        <v>349</v>
      </c>
      <c r="B541" s="53" t="s">
        <v>590</v>
      </c>
      <c r="C541" s="29" t="s">
        <v>734</v>
      </c>
      <c r="D541" s="69" t="s">
        <v>745</v>
      </c>
      <c r="E541" s="69" t="s">
        <v>747</v>
      </c>
      <c r="F541" s="69" t="s">
        <v>217</v>
      </c>
      <c r="G541" s="69">
        <v>1</v>
      </c>
      <c r="H541" s="69" t="s">
        <v>460</v>
      </c>
      <c r="I541" s="69" t="s">
        <v>745</v>
      </c>
      <c r="J541" s="69">
        <v>3.5</v>
      </c>
      <c r="K541" s="69">
        <v>1680</v>
      </c>
      <c r="L541" s="29">
        <v>1680</v>
      </c>
      <c r="M541" s="29"/>
      <c r="N541" s="29"/>
    </row>
    <row r="542" ht="25" customHeight="1" spans="1:14">
      <c r="A542" s="53">
        <f>COUNTA($A$4:A541)</f>
        <v>350</v>
      </c>
      <c r="B542" s="53" t="s">
        <v>590</v>
      </c>
      <c r="C542" s="29" t="s">
        <v>734</v>
      </c>
      <c r="D542" s="69" t="s">
        <v>748</v>
      </c>
      <c r="E542" s="69" t="s">
        <v>749</v>
      </c>
      <c r="F542" s="69" t="s">
        <v>33</v>
      </c>
      <c r="G542" s="69">
        <v>3</v>
      </c>
      <c r="H542" s="69" t="s">
        <v>62</v>
      </c>
      <c r="I542" s="69" t="s">
        <v>748</v>
      </c>
      <c r="J542" s="69">
        <v>1.6</v>
      </c>
      <c r="K542" s="69">
        <v>512</v>
      </c>
      <c r="L542" s="29">
        <v>512</v>
      </c>
      <c r="M542" s="29"/>
      <c r="N542" s="29"/>
    </row>
    <row r="543" ht="25" customHeight="1" spans="1:14">
      <c r="A543" s="53">
        <f>COUNTA($A$4:A542)</f>
        <v>351</v>
      </c>
      <c r="B543" s="53" t="s">
        <v>590</v>
      </c>
      <c r="C543" s="29" t="s">
        <v>734</v>
      </c>
      <c r="D543" s="69" t="s">
        <v>748</v>
      </c>
      <c r="E543" s="69" t="s">
        <v>750</v>
      </c>
      <c r="F543" s="69" t="s">
        <v>41</v>
      </c>
      <c r="G543" s="69">
        <v>2</v>
      </c>
      <c r="H543" s="69" t="s">
        <v>62</v>
      </c>
      <c r="I543" s="69" t="s">
        <v>748</v>
      </c>
      <c r="J543" s="69">
        <v>2</v>
      </c>
      <c r="K543" s="69">
        <v>640</v>
      </c>
      <c r="L543" s="29">
        <v>640</v>
      </c>
      <c r="M543" s="29"/>
      <c r="N543" s="29" t="s">
        <v>751</v>
      </c>
    </row>
    <row r="544" ht="25" customHeight="1" spans="1:14">
      <c r="A544" s="53">
        <f>COUNTA($A$4:A543)</f>
        <v>352</v>
      </c>
      <c r="B544" s="53" t="s">
        <v>590</v>
      </c>
      <c r="C544" s="29" t="s">
        <v>734</v>
      </c>
      <c r="D544" s="69" t="s">
        <v>748</v>
      </c>
      <c r="E544" s="69" t="s">
        <v>752</v>
      </c>
      <c r="F544" s="29" t="s">
        <v>28</v>
      </c>
      <c r="G544" s="78">
        <v>2</v>
      </c>
      <c r="H544" s="69" t="s">
        <v>62</v>
      </c>
      <c r="I544" s="69" t="s">
        <v>748</v>
      </c>
      <c r="J544" s="69">
        <v>6</v>
      </c>
      <c r="K544" s="69">
        <v>1920</v>
      </c>
      <c r="L544" s="69">
        <v>1920</v>
      </c>
      <c r="M544" s="69"/>
      <c r="N544" s="69"/>
    </row>
    <row r="545" ht="25" customHeight="1" spans="1:14">
      <c r="A545" s="53">
        <f>COUNTA($A$4:A544)</f>
        <v>353</v>
      </c>
      <c r="B545" s="53" t="s">
        <v>590</v>
      </c>
      <c r="C545" s="29" t="s">
        <v>734</v>
      </c>
      <c r="D545" s="69" t="s">
        <v>748</v>
      </c>
      <c r="E545" s="69" t="s">
        <v>753</v>
      </c>
      <c r="F545" s="69" t="s">
        <v>41</v>
      </c>
      <c r="G545" s="69">
        <v>2</v>
      </c>
      <c r="H545" s="69" t="s">
        <v>743</v>
      </c>
      <c r="I545" s="69" t="s">
        <v>748</v>
      </c>
      <c r="J545" s="69">
        <v>5</v>
      </c>
      <c r="K545" s="69">
        <v>3200</v>
      </c>
      <c r="L545" s="69">
        <v>3200</v>
      </c>
      <c r="M545" s="69"/>
      <c r="N545" s="69"/>
    </row>
    <row r="546" ht="25" customHeight="1" spans="1:14">
      <c r="A546" s="53">
        <f>COUNTA($A$4:A545)</f>
        <v>354</v>
      </c>
      <c r="B546" s="53" t="s">
        <v>590</v>
      </c>
      <c r="C546" s="29" t="s">
        <v>734</v>
      </c>
      <c r="D546" s="69" t="s">
        <v>748</v>
      </c>
      <c r="E546" s="69" t="s">
        <v>754</v>
      </c>
      <c r="F546" s="69" t="s">
        <v>33</v>
      </c>
      <c r="G546" s="69">
        <v>2</v>
      </c>
      <c r="H546" s="69" t="s">
        <v>62</v>
      </c>
      <c r="I546" s="69" t="s">
        <v>748</v>
      </c>
      <c r="J546" s="69">
        <v>3</v>
      </c>
      <c r="K546" s="69">
        <v>960</v>
      </c>
      <c r="L546" s="69">
        <v>960</v>
      </c>
      <c r="M546" s="69"/>
      <c r="N546" s="69"/>
    </row>
    <row r="547" ht="25" customHeight="1" spans="1:14">
      <c r="A547" s="53">
        <f>COUNTA($A$4:A546)</f>
        <v>355</v>
      </c>
      <c r="B547" s="53" t="s">
        <v>590</v>
      </c>
      <c r="C547" s="69" t="s">
        <v>734</v>
      </c>
      <c r="D547" s="69" t="s">
        <v>748</v>
      </c>
      <c r="E547" s="69" t="s">
        <v>755</v>
      </c>
      <c r="F547" s="69" t="s">
        <v>96</v>
      </c>
      <c r="G547" s="69">
        <v>4</v>
      </c>
      <c r="H547" s="69" t="s">
        <v>62</v>
      </c>
      <c r="I547" s="69" t="s">
        <v>748</v>
      </c>
      <c r="J547" s="69">
        <v>3</v>
      </c>
      <c r="K547" s="69">
        <v>960</v>
      </c>
      <c r="L547" s="69">
        <v>3360</v>
      </c>
      <c r="M547" s="69"/>
      <c r="N547" s="69"/>
    </row>
    <row r="548" ht="25" customHeight="1" spans="1:14">
      <c r="A548" s="53"/>
      <c r="B548" s="53"/>
      <c r="C548" s="69"/>
      <c r="D548" s="69" t="s">
        <v>748</v>
      </c>
      <c r="E548" s="69"/>
      <c r="F548" s="69"/>
      <c r="G548" s="69"/>
      <c r="H548" s="69" t="s">
        <v>34</v>
      </c>
      <c r="I548" s="69" t="s">
        <v>748</v>
      </c>
      <c r="J548" s="69">
        <v>1.5</v>
      </c>
      <c r="K548" s="69">
        <v>480</v>
      </c>
      <c r="L548" s="69"/>
      <c r="M548" s="69"/>
      <c r="N548" s="69"/>
    </row>
    <row r="549" ht="25" customHeight="1" spans="1:14">
      <c r="A549" s="53"/>
      <c r="B549" s="53"/>
      <c r="C549" s="69"/>
      <c r="D549" s="69" t="s">
        <v>748</v>
      </c>
      <c r="E549" s="69"/>
      <c r="F549" s="69"/>
      <c r="G549" s="69"/>
      <c r="H549" s="69" t="s">
        <v>265</v>
      </c>
      <c r="I549" s="69" t="s">
        <v>748</v>
      </c>
      <c r="J549" s="69">
        <v>3</v>
      </c>
      <c r="K549" s="69">
        <v>1920</v>
      </c>
      <c r="L549" s="69"/>
      <c r="M549" s="69"/>
      <c r="N549" s="69"/>
    </row>
    <row r="550" ht="25" customHeight="1" spans="1:14">
      <c r="A550" s="53">
        <f>COUNTA($A$4:A549)</f>
        <v>356</v>
      </c>
      <c r="B550" s="53" t="s">
        <v>590</v>
      </c>
      <c r="C550" s="69" t="s">
        <v>756</v>
      </c>
      <c r="D550" s="69" t="s">
        <v>757</v>
      </c>
      <c r="E550" s="69" t="s">
        <v>758</v>
      </c>
      <c r="F550" s="69" t="s">
        <v>33</v>
      </c>
      <c r="G550" s="69">
        <v>3</v>
      </c>
      <c r="H550" s="69" t="s">
        <v>34</v>
      </c>
      <c r="I550" s="69" t="s">
        <v>757</v>
      </c>
      <c r="J550" s="69">
        <v>1.5</v>
      </c>
      <c r="K550" s="69">
        <v>480</v>
      </c>
      <c r="L550" s="69">
        <v>480</v>
      </c>
      <c r="M550" s="69"/>
      <c r="N550" s="69"/>
    </row>
    <row r="551" ht="25" customHeight="1" spans="1:14">
      <c r="A551" s="53">
        <f>COUNTA($A$4:A550)</f>
        <v>357</v>
      </c>
      <c r="B551" s="53" t="s">
        <v>590</v>
      </c>
      <c r="C551" s="69" t="s">
        <v>756</v>
      </c>
      <c r="D551" s="69" t="s">
        <v>757</v>
      </c>
      <c r="E551" s="69" t="s">
        <v>759</v>
      </c>
      <c r="F551" s="69" t="s">
        <v>133</v>
      </c>
      <c r="G551" s="69">
        <v>5</v>
      </c>
      <c r="H551" s="69" t="s">
        <v>622</v>
      </c>
      <c r="I551" s="69" t="s">
        <v>757</v>
      </c>
      <c r="J551" s="69">
        <v>0.5</v>
      </c>
      <c r="K551" s="69">
        <v>120</v>
      </c>
      <c r="L551" s="69">
        <v>525</v>
      </c>
      <c r="M551" s="69"/>
      <c r="N551" s="69"/>
    </row>
    <row r="552" ht="25" customHeight="1" spans="1:14">
      <c r="A552" s="53"/>
      <c r="B552" s="53"/>
      <c r="C552" s="69"/>
      <c r="D552" s="69" t="s">
        <v>757</v>
      </c>
      <c r="E552" s="69"/>
      <c r="F552" s="69"/>
      <c r="G552" s="69"/>
      <c r="H552" s="69" t="s">
        <v>23</v>
      </c>
      <c r="I552" s="69" t="s">
        <v>757</v>
      </c>
      <c r="J552" s="69">
        <v>45</v>
      </c>
      <c r="K552" s="69">
        <v>405</v>
      </c>
      <c r="L552" s="69"/>
      <c r="M552" s="69"/>
      <c r="N552" s="69"/>
    </row>
    <row r="553" ht="25" customHeight="1" spans="1:14">
      <c r="A553" s="53">
        <f>COUNTA($A$4:A552)</f>
        <v>358</v>
      </c>
      <c r="B553" s="53" t="s">
        <v>590</v>
      </c>
      <c r="C553" s="69" t="s">
        <v>756</v>
      </c>
      <c r="D553" s="69" t="s">
        <v>760</v>
      </c>
      <c r="E553" s="69" t="s">
        <v>761</v>
      </c>
      <c r="F553" s="69" t="s">
        <v>41</v>
      </c>
      <c r="G553" s="69">
        <v>3</v>
      </c>
      <c r="H553" s="69" t="s">
        <v>622</v>
      </c>
      <c r="I553" s="69" t="s">
        <v>760</v>
      </c>
      <c r="J553" s="69">
        <v>2</v>
      </c>
      <c r="K553" s="69">
        <v>640</v>
      </c>
      <c r="L553" s="69">
        <v>2904</v>
      </c>
      <c r="M553" s="69"/>
      <c r="N553" s="69"/>
    </row>
    <row r="554" ht="25" customHeight="1" spans="1:14">
      <c r="A554" s="53"/>
      <c r="B554" s="53"/>
      <c r="C554" s="69"/>
      <c r="D554" s="69" t="s">
        <v>760</v>
      </c>
      <c r="E554" s="69"/>
      <c r="F554" s="69"/>
      <c r="G554" s="69"/>
      <c r="H554" s="69" t="s">
        <v>34</v>
      </c>
      <c r="I554" s="69" t="s">
        <v>760</v>
      </c>
      <c r="J554" s="69">
        <v>4.45</v>
      </c>
      <c r="K554" s="69">
        <v>1424</v>
      </c>
      <c r="L554" s="69"/>
      <c r="M554" s="69"/>
      <c r="N554" s="69"/>
    </row>
    <row r="555" ht="25" customHeight="1" spans="1:14">
      <c r="A555" s="53"/>
      <c r="B555" s="53"/>
      <c r="C555" s="69"/>
      <c r="D555" s="69" t="s">
        <v>760</v>
      </c>
      <c r="E555" s="69"/>
      <c r="F555" s="69"/>
      <c r="G555" s="69"/>
      <c r="H555" s="69" t="s">
        <v>23</v>
      </c>
      <c r="I555" s="69" t="s">
        <v>760</v>
      </c>
      <c r="J555" s="69">
        <v>70</v>
      </c>
      <c r="K555" s="69">
        <v>840</v>
      </c>
      <c r="L555" s="69"/>
      <c r="M555" s="69"/>
      <c r="N555" s="69"/>
    </row>
    <row r="556" ht="25" customHeight="1" spans="1:14">
      <c r="A556" s="53">
        <f>COUNTA($A$4:A555)</f>
        <v>359</v>
      </c>
      <c r="B556" s="53" t="s">
        <v>590</v>
      </c>
      <c r="C556" s="29" t="s">
        <v>756</v>
      </c>
      <c r="D556" s="69" t="s">
        <v>760</v>
      </c>
      <c r="E556" s="69" t="s">
        <v>762</v>
      </c>
      <c r="F556" s="69" t="s">
        <v>33</v>
      </c>
      <c r="G556" s="69">
        <v>3</v>
      </c>
      <c r="H556" s="69" t="s">
        <v>622</v>
      </c>
      <c r="I556" s="69" t="s">
        <v>760</v>
      </c>
      <c r="J556" s="69">
        <v>3.35</v>
      </c>
      <c r="K556" s="69">
        <v>1072</v>
      </c>
      <c r="L556" s="29">
        <v>1072</v>
      </c>
      <c r="M556" s="29"/>
      <c r="N556" s="29"/>
    </row>
    <row r="557" ht="25" customHeight="1" spans="1:14">
      <c r="A557" s="53">
        <f>COUNTA($A$4:A556)</f>
        <v>360</v>
      </c>
      <c r="B557" s="53" t="s">
        <v>590</v>
      </c>
      <c r="C557" s="29" t="s">
        <v>756</v>
      </c>
      <c r="D557" s="69" t="s">
        <v>81</v>
      </c>
      <c r="E557" s="69" t="s">
        <v>763</v>
      </c>
      <c r="F557" s="69" t="s">
        <v>33</v>
      </c>
      <c r="G557" s="69">
        <v>1</v>
      </c>
      <c r="H557" s="69" t="s">
        <v>34</v>
      </c>
      <c r="I557" s="69" t="s">
        <v>81</v>
      </c>
      <c r="J557" s="69">
        <v>0.58</v>
      </c>
      <c r="K557" s="69">
        <v>185.6</v>
      </c>
      <c r="L557" s="29">
        <v>185.6</v>
      </c>
      <c r="M557" s="29"/>
      <c r="N557" s="29"/>
    </row>
    <row r="558" ht="25" customHeight="1" spans="1:14">
      <c r="A558" s="53">
        <f>COUNTA($A$4:A557)</f>
        <v>361</v>
      </c>
      <c r="B558" s="53" t="s">
        <v>590</v>
      </c>
      <c r="C558" s="69" t="s">
        <v>756</v>
      </c>
      <c r="D558" s="69" t="s">
        <v>764</v>
      </c>
      <c r="E558" s="69" t="s">
        <v>765</v>
      </c>
      <c r="F558" s="69" t="s">
        <v>96</v>
      </c>
      <c r="G558" s="69">
        <v>6</v>
      </c>
      <c r="H558" s="69" t="s">
        <v>23</v>
      </c>
      <c r="I558" s="69" t="s">
        <v>764</v>
      </c>
      <c r="J558" s="69">
        <v>28</v>
      </c>
      <c r="K558" s="69">
        <v>336</v>
      </c>
      <c r="L558" s="69">
        <v>336</v>
      </c>
      <c r="M558" s="69"/>
      <c r="N558" s="69"/>
    </row>
    <row r="559" ht="25" customHeight="1" spans="1:14">
      <c r="A559" s="53">
        <f>COUNTA($A$4:A558)</f>
        <v>362</v>
      </c>
      <c r="B559" s="53" t="s">
        <v>590</v>
      </c>
      <c r="C559" s="67" t="s">
        <v>766</v>
      </c>
      <c r="D559" s="68" t="s">
        <v>767</v>
      </c>
      <c r="E559" s="67" t="s">
        <v>768</v>
      </c>
      <c r="F559" s="67" t="s">
        <v>133</v>
      </c>
      <c r="G559" s="67">
        <v>3</v>
      </c>
      <c r="H559" s="67" t="s">
        <v>34</v>
      </c>
      <c r="I559" s="67" t="s">
        <v>769</v>
      </c>
      <c r="J559" s="67">
        <v>1.6</v>
      </c>
      <c r="K559" s="67">
        <v>384</v>
      </c>
      <c r="L559" s="69">
        <v>384</v>
      </c>
      <c r="M559" s="69"/>
      <c r="N559" s="69"/>
    </row>
    <row r="560" ht="25" customHeight="1" spans="1:14">
      <c r="A560" s="53">
        <f>COUNTA($A$4:A559)</f>
        <v>363</v>
      </c>
      <c r="B560" s="53" t="s">
        <v>590</v>
      </c>
      <c r="C560" s="67" t="s">
        <v>766</v>
      </c>
      <c r="D560" s="68" t="s">
        <v>770</v>
      </c>
      <c r="E560" s="68" t="s">
        <v>771</v>
      </c>
      <c r="F560" s="68" t="s">
        <v>41</v>
      </c>
      <c r="G560" s="67">
        <v>2</v>
      </c>
      <c r="H560" s="67" t="s">
        <v>62</v>
      </c>
      <c r="I560" s="68" t="s">
        <v>772</v>
      </c>
      <c r="J560" s="67">
        <v>1.5</v>
      </c>
      <c r="K560" s="67">
        <v>480</v>
      </c>
      <c r="L560" s="69">
        <v>480</v>
      </c>
      <c r="M560" s="69"/>
      <c r="N560" s="69"/>
    </row>
    <row r="561" ht="25" customHeight="1" spans="1:14">
      <c r="A561" s="53">
        <f>COUNTA($A$4:A560)</f>
        <v>364</v>
      </c>
      <c r="B561" s="53" t="s">
        <v>590</v>
      </c>
      <c r="C561" s="68" t="s">
        <v>766</v>
      </c>
      <c r="D561" s="68" t="s">
        <v>773</v>
      </c>
      <c r="E561" s="68" t="s">
        <v>774</v>
      </c>
      <c r="F561" s="68" t="s">
        <v>28</v>
      </c>
      <c r="G561" s="68">
        <v>3</v>
      </c>
      <c r="H561" s="67" t="s">
        <v>62</v>
      </c>
      <c r="I561" s="68" t="s">
        <v>775</v>
      </c>
      <c r="J561" s="67">
        <v>1</v>
      </c>
      <c r="K561" s="67">
        <v>320</v>
      </c>
      <c r="L561" s="68">
        <v>1280</v>
      </c>
      <c r="M561" s="68"/>
      <c r="N561" s="68"/>
    </row>
    <row r="562" ht="25" customHeight="1" spans="1:14">
      <c r="A562" s="53"/>
      <c r="B562" s="53"/>
      <c r="C562" s="68"/>
      <c r="D562" s="68" t="s">
        <v>773</v>
      </c>
      <c r="E562" s="68"/>
      <c r="F562" s="68"/>
      <c r="G562" s="68"/>
      <c r="H562" s="67" t="s">
        <v>640</v>
      </c>
      <c r="I562" s="68" t="s">
        <v>775</v>
      </c>
      <c r="J562" s="67">
        <v>1.5</v>
      </c>
      <c r="K562" s="67">
        <v>960</v>
      </c>
      <c r="L562" s="68"/>
      <c r="M562" s="68"/>
      <c r="N562" s="68"/>
    </row>
    <row r="563" ht="25" customHeight="1" spans="1:14">
      <c r="A563" s="53">
        <f>COUNTA($A$4:A562)</f>
        <v>365</v>
      </c>
      <c r="B563" s="53" t="s">
        <v>590</v>
      </c>
      <c r="C563" s="67" t="s">
        <v>766</v>
      </c>
      <c r="D563" s="67" t="s">
        <v>776</v>
      </c>
      <c r="E563" s="67" t="s">
        <v>777</v>
      </c>
      <c r="F563" s="67" t="s">
        <v>217</v>
      </c>
      <c r="G563" s="67">
        <v>3</v>
      </c>
      <c r="H563" s="67" t="s">
        <v>640</v>
      </c>
      <c r="I563" s="67" t="s">
        <v>778</v>
      </c>
      <c r="J563" s="67">
        <v>1.5</v>
      </c>
      <c r="K563" s="67">
        <v>720</v>
      </c>
      <c r="L563" s="67">
        <v>1800</v>
      </c>
      <c r="M563" s="67"/>
      <c r="N563" s="67"/>
    </row>
    <row r="564" ht="25" customHeight="1" spans="1:14">
      <c r="A564" s="53"/>
      <c r="B564" s="53"/>
      <c r="C564" s="67"/>
      <c r="D564" s="67" t="s">
        <v>776</v>
      </c>
      <c r="E564" s="67"/>
      <c r="F564" s="67"/>
      <c r="G564" s="67"/>
      <c r="H564" s="67" t="s">
        <v>24</v>
      </c>
      <c r="I564" s="67" t="s">
        <v>778</v>
      </c>
      <c r="J564" s="67">
        <v>50</v>
      </c>
      <c r="K564" s="67">
        <v>600</v>
      </c>
      <c r="L564" s="67"/>
      <c r="M564" s="67"/>
      <c r="N564" s="67"/>
    </row>
    <row r="565" ht="25" customHeight="1" spans="1:14">
      <c r="A565" s="53"/>
      <c r="B565" s="53"/>
      <c r="C565" s="67"/>
      <c r="D565" s="67" t="s">
        <v>776</v>
      </c>
      <c r="E565" s="67"/>
      <c r="F565" s="67"/>
      <c r="G565" s="67"/>
      <c r="H565" s="67" t="s">
        <v>62</v>
      </c>
      <c r="I565" s="67" t="s">
        <v>778</v>
      </c>
      <c r="J565" s="68">
        <v>2</v>
      </c>
      <c r="K565" s="67">
        <v>480</v>
      </c>
      <c r="L565" s="67"/>
      <c r="M565" s="67"/>
      <c r="N565" s="67"/>
    </row>
    <row r="566" ht="25" customHeight="1" spans="1:14">
      <c r="A566" s="53">
        <f>COUNTA($A$4:A565)</f>
        <v>366</v>
      </c>
      <c r="B566" s="53" t="s">
        <v>590</v>
      </c>
      <c r="C566" s="67" t="s">
        <v>766</v>
      </c>
      <c r="D566" s="68" t="s">
        <v>767</v>
      </c>
      <c r="E566" s="67" t="s">
        <v>779</v>
      </c>
      <c r="F566" s="67" t="s">
        <v>33</v>
      </c>
      <c r="G566" s="67">
        <v>4</v>
      </c>
      <c r="H566" s="67" t="s">
        <v>780</v>
      </c>
      <c r="I566" s="67" t="s">
        <v>769</v>
      </c>
      <c r="J566" s="67">
        <v>1</v>
      </c>
      <c r="K566" s="67">
        <v>480</v>
      </c>
      <c r="L566" s="67">
        <v>480</v>
      </c>
      <c r="M566" s="67"/>
      <c r="N566" s="67"/>
    </row>
    <row r="567" ht="25" customHeight="1" spans="1:14">
      <c r="A567" s="53">
        <f>COUNTA($A$4:A566)</f>
        <v>367</v>
      </c>
      <c r="B567" s="53" t="s">
        <v>590</v>
      </c>
      <c r="C567" s="67" t="s">
        <v>766</v>
      </c>
      <c r="D567" s="67" t="s">
        <v>781</v>
      </c>
      <c r="E567" s="67" t="s">
        <v>782</v>
      </c>
      <c r="F567" s="67" t="s">
        <v>217</v>
      </c>
      <c r="G567" s="67">
        <v>3</v>
      </c>
      <c r="H567" s="67" t="s">
        <v>34</v>
      </c>
      <c r="I567" s="67" t="s">
        <v>783</v>
      </c>
      <c r="J567" s="67">
        <v>1.2</v>
      </c>
      <c r="K567" s="67">
        <v>288</v>
      </c>
      <c r="L567" s="29">
        <v>288</v>
      </c>
      <c r="M567" s="29"/>
      <c r="N567" s="29"/>
    </row>
    <row r="568" ht="25" customHeight="1" spans="1:14">
      <c r="A568" s="53">
        <f>COUNTA($A$4:A567)</f>
        <v>368</v>
      </c>
      <c r="B568" s="53" t="s">
        <v>590</v>
      </c>
      <c r="C568" s="67" t="s">
        <v>766</v>
      </c>
      <c r="D568" s="68" t="s">
        <v>767</v>
      </c>
      <c r="E568" s="67" t="s">
        <v>784</v>
      </c>
      <c r="F568" s="67" t="s">
        <v>96</v>
      </c>
      <c r="G568" s="67">
        <v>3</v>
      </c>
      <c r="H568" s="67" t="s">
        <v>62</v>
      </c>
      <c r="I568" s="67" t="s">
        <v>769</v>
      </c>
      <c r="J568" s="67">
        <v>1.2</v>
      </c>
      <c r="K568" s="67">
        <v>384</v>
      </c>
      <c r="L568" s="68">
        <v>384</v>
      </c>
      <c r="M568" s="68" t="s">
        <v>785</v>
      </c>
      <c r="N568" s="68"/>
    </row>
    <row r="569" ht="25" customHeight="1" spans="1:14">
      <c r="A569" s="53">
        <f>COUNTA($A$4:A568)</f>
        <v>369</v>
      </c>
      <c r="B569" s="53" t="s">
        <v>590</v>
      </c>
      <c r="C569" s="67" t="s">
        <v>766</v>
      </c>
      <c r="D569" s="68" t="s">
        <v>767</v>
      </c>
      <c r="E569" s="67" t="s">
        <v>786</v>
      </c>
      <c r="F569" s="67" t="s">
        <v>28</v>
      </c>
      <c r="G569" s="67">
        <v>3</v>
      </c>
      <c r="H569" s="67" t="s">
        <v>34</v>
      </c>
      <c r="I569" s="67" t="s">
        <v>769</v>
      </c>
      <c r="J569" s="67">
        <v>1.13</v>
      </c>
      <c r="K569" s="67">
        <v>361.6</v>
      </c>
      <c r="L569" s="68">
        <v>361.6</v>
      </c>
      <c r="M569" s="68"/>
      <c r="N569" s="68"/>
    </row>
    <row r="570" ht="25" customHeight="1" spans="1:14">
      <c r="A570" s="53">
        <f>COUNTA($A$4:A569)</f>
        <v>370</v>
      </c>
      <c r="B570" s="53" t="s">
        <v>590</v>
      </c>
      <c r="C570" s="67" t="s">
        <v>766</v>
      </c>
      <c r="D570" s="68" t="s">
        <v>767</v>
      </c>
      <c r="E570" s="67" t="s">
        <v>787</v>
      </c>
      <c r="F570" s="67" t="s">
        <v>217</v>
      </c>
      <c r="G570" s="67">
        <v>2</v>
      </c>
      <c r="H570" s="67" t="s">
        <v>62</v>
      </c>
      <c r="I570" s="67" t="s">
        <v>769</v>
      </c>
      <c r="J570" s="67">
        <v>2</v>
      </c>
      <c r="K570" s="67">
        <v>480</v>
      </c>
      <c r="L570" s="29">
        <v>480</v>
      </c>
      <c r="M570" s="29"/>
      <c r="N570" s="29"/>
    </row>
    <row r="571" ht="25" customHeight="1" spans="1:14">
      <c r="A571" s="53">
        <f>COUNTA($A$4:A570)</f>
        <v>371</v>
      </c>
      <c r="B571" s="53" t="s">
        <v>590</v>
      </c>
      <c r="C571" s="67" t="s">
        <v>766</v>
      </c>
      <c r="D571" s="67" t="s">
        <v>776</v>
      </c>
      <c r="E571" s="67" t="s">
        <v>788</v>
      </c>
      <c r="F571" s="67" t="s">
        <v>28</v>
      </c>
      <c r="G571" s="67">
        <v>1</v>
      </c>
      <c r="H571" s="67" t="s">
        <v>265</v>
      </c>
      <c r="I571" s="67" t="s">
        <v>769</v>
      </c>
      <c r="J571" s="67">
        <v>2</v>
      </c>
      <c r="K571" s="67">
        <v>1280</v>
      </c>
      <c r="L571" s="68">
        <v>1280</v>
      </c>
      <c r="M571" s="68"/>
      <c r="N571" s="68"/>
    </row>
    <row r="572" ht="25" customHeight="1" spans="1:14">
      <c r="A572" s="53">
        <f>COUNTA($A$4:A571)</f>
        <v>372</v>
      </c>
      <c r="B572" s="53" t="s">
        <v>590</v>
      </c>
      <c r="C572" s="67" t="s">
        <v>766</v>
      </c>
      <c r="D572" s="67" t="s">
        <v>781</v>
      </c>
      <c r="E572" s="67" t="s">
        <v>789</v>
      </c>
      <c r="F572" s="67" t="s">
        <v>217</v>
      </c>
      <c r="G572" s="67">
        <v>5</v>
      </c>
      <c r="H572" s="67" t="s">
        <v>34</v>
      </c>
      <c r="I572" s="67" t="s">
        <v>783</v>
      </c>
      <c r="J572" s="67">
        <v>1.6</v>
      </c>
      <c r="K572" s="67">
        <v>384</v>
      </c>
      <c r="L572" s="68">
        <v>384</v>
      </c>
      <c r="M572" s="68"/>
      <c r="N572" s="68"/>
    </row>
    <row r="573" ht="25" customHeight="1" spans="1:14">
      <c r="A573" s="53">
        <f>COUNTA($A$4:A572)</f>
        <v>373</v>
      </c>
      <c r="B573" s="53" t="s">
        <v>590</v>
      </c>
      <c r="C573" s="67" t="s">
        <v>766</v>
      </c>
      <c r="D573" s="67" t="s">
        <v>790</v>
      </c>
      <c r="E573" s="67" t="s">
        <v>791</v>
      </c>
      <c r="F573" s="67" t="s">
        <v>96</v>
      </c>
      <c r="G573" s="67">
        <v>4</v>
      </c>
      <c r="H573" s="67" t="s">
        <v>62</v>
      </c>
      <c r="I573" s="67" t="s">
        <v>792</v>
      </c>
      <c r="J573" s="67">
        <v>1</v>
      </c>
      <c r="K573" s="67">
        <v>320</v>
      </c>
      <c r="L573" s="68">
        <v>320</v>
      </c>
      <c r="M573" s="68"/>
      <c r="N573" s="68"/>
    </row>
    <row r="574" ht="25" customHeight="1" spans="1:14">
      <c r="A574" s="53">
        <f>COUNTA($A$4:A573)</f>
        <v>374</v>
      </c>
      <c r="B574" s="53" t="s">
        <v>590</v>
      </c>
      <c r="C574" s="67" t="s">
        <v>766</v>
      </c>
      <c r="D574" s="68" t="s">
        <v>767</v>
      </c>
      <c r="E574" s="67" t="s">
        <v>793</v>
      </c>
      <c r="F574" s="68" t="s">
        <v>41</v>
      </c>
      <c r="G574" s="67">
        <v>3</v>
      </c>
      <c r="H574" s="67" t="s">
        <v>34</v>
      </c>
      <c r="I574" s="67" t="s">
        <v>769</v>
      </c>
      <c r="J574" s="67">
        <v>1.7</v>
      </c>
      <c r="K574" s="67">
        <v>544</v>
      </c>
      <c r="L574" s="68">
        <v>544</v>
      </c>
      <c r="M574" s="68"/>
      <c r="N574" s="68"/>
    </row>
    <row r="575" ht="25" customHeight="1" spans="1:14">
      <c r="A575" s="53">
        <f>COUNTA($A$4:A574)</f>
        <v>375</v>
      </c>
      <c r="B575" s="53" t="s">
        <v>590</v>
      </c>
      <c r="C575" s="67" t="s">
        <v>766</v>
      </c>
      <c r="D575" s="67" t="s">
        <v>794</v>
      </c>
      <c r="E575" s="67" t="s">
        <v>795</v>
      </c>
      <c r="F575" s="67" t="s">
        <v>217</v>
      </c>
      <c r="G575" s="67">
        <v>2</v>
      </c>
      <c r="H575" s="67" t="s">
        <v>23</v>
      </c>
      <c r="I575" s="67" t="s">
        <v>796</v>
      </c>
      <c r="J575" s="67">
        <v>58</v>
      </c>
      <c r="K575" s="29">
        <v>522</v>
      </c>
      <c r="L575" s="67">
        <v>1890</v>
      </c>
      <c r="M575" s="67"/>
      <c r="N575" s="67"/>
    </row>
    <row r="576" ht="25" customHeight="1" spans="1:14">
      <c r="A576" s="53"/>
      <c r="B576" s="53"/>
      <c r="C576" s="67"/>
      <c r="D576" s="67" t="s">
        <v>794</v>
      </c>
      <c r="E576" s="67"/>
      <c r="F576" s="67"/>
      <c r="G576" s="67"/>
      <c r="H576" s="67" t="s">
        <v>62</v>
      </c>
      <c r="I576" s="67" t="s">
        <v>796</v>
      </c>
      <c r="J576" s="67">
        <v>4</v>
      </c>
      <c r="K576" s="29">
        <v>960</v>
      </c>
      <c r="L576" s="67"/>
      <c r="M576" s="67"/>
      <c r="N576" s="67"/>
    </row>
    <row r="577" ht="25" customHeight="1" spans="1:14">
      <c r="A577" s="53"/>
      <c r="B577" s="53"/>
      <c r="C577" s="67"/>
      <c r="D577" s="67" t="s">
        <v>794</v>
      </c>
      <c r="E577" s="67"/>
      <c r="F577" s="67"/>
      <c r="G577" s="67"/>
      <c r="H577" s="67" t="s">
        <v>34</v>
      </c>
      <c r="I577" s="67" t="s">
        <v>796</v>
      </c>
      <c r="J577" s="67">
        <v>1.7</v>
      </c>
      <c r="K577" s="29">
        <v>408</v>
      </c>
      <c r="L577" s="67"/>
      <c r="M577" s="67"/>
      <c r="N577" s="67"/>
    </row>
    <row r="578" ht="25" customHeight="1" spans="1:14">
      <c r="A578" s="53">
        <f>COUNTA($A$4:A577)</f>
        <v>376</v>
      </c>
      <c r="B578" s="53" t="s">
        <v>590</v>
      </c>
      <c r="C578" s="67" t="s">
        <v>766</v>
      </c>
      <c r="D578" s="67" t="s">
        <v>794</v>
      </c>
      <c r="E578" s="67" t="s">
        <v>797</v>
      </c>
      <c r="F578" s="67" t="s">
        <v>33</v>
      </c>
      <c r="G578" s="67">
        <v>5</v>
      </c>
      <c r="H578" s="67" t="s">
        <v>62</v>
      </c>
      <c r="I578" s="67" t="s">
        <v>796</v>
      </c>
      <c r="J578" s="67">
        <v>2.5</v>
      </c>
      <c r="K578" s="29">
        <v>800</v>
      </c>
      <c r="L578" s="67">
        <v>2400</v>
      </c>
      <c r="M578" s="67"/>
      <c r="N578" s="67"/>
    </row>
    <row r="579" ht="25" customHeight="1" spans="1:14">
      <c r="A579" s="53"/>
      <c r="B579" s="53"/>
      <c r="C579" s="67"/>
      <c r="D579" s="67" t="s">
        <v>794</v>
      </c>
      <c r="E579" s="67"/>
      <c r="F579" s="67"/>
      <c r="G579" s="67"/>
      <c r="H579" s="67" t="s">
        <v>265</v>
      </c>
      <c r="I579" s="67" t="s">
        <v>796</v>
      </c>
      <c r="J579" s="67">
        <v>2.5</v>
      </c>
      <c r="K579" s="29">
        <v>1600</v>
      </c>
      <c r="L579" s="67"/>
      <c r="M579" s="67"/>
      <c r="N579" s="67"/>
    </row>
    <row r="580" ht="25" customHeight="1" spans="1:14">
      <c r="A580" s="53">
        <f>COUNTA($A$4:A579)</f>
        <v>377</v>
      </c>
      <c r="B580" s="53" t="s">
        <v>590</v>
      </c>
      <c r="C580" s="67" t="s">
        <v>766</v>
      </c>
      <c r="D580" s="67" t="s">
        <v>773</v>
      </c>
      <c r="E580" s="67" t="s">
        <v>798</v>
      </c>
      <c r="F580" s="67" t="s">
        <v>41</v>
      </c>
      <c r="G580" s="67">
        <v>4</v>
      </c>
      <c r="H580" s="67" t="s">
        <v>62</v>
      </c>
      <c r="I580" s="68" t="s">
        <v>775</v>
      </c>
      <c r="J580" s="67">
        <v>2</v>
      </c>
      <c r="K580" s="29">
        <v>640</v>
      </c>
      <c r="L580" s="67">
        <v>2560</v>
      </c>
      <c r="M580" s="67"/>
      <c r="N580" s="67"/>
    </row>
    <row r="581" ht="25" customHeight="1" spans="1:14">
      <c r="A581" s="53"/>
      <c r="B581" s="53"/>
      <c r="C581" s="67"/>
      <c r="D581" s="67" t="s">
        <v>773</v>
      </c>
      <c r="E581" s="67"/>
      <c r="F581" s="67"/>
      <c r="G581" s="67"/>
      <c r="H581" s="67" t="s">
        <v>265</v>
      </c>
      <c r="I581" s="68" t="s">
        <v>775</v>
      </c>
      <c r="J581" s="67">
        <v>3</v>
      </c>
      <c r="K581" s="29">
        <v>1920</v>
      </c>
      <c r="L581" s="67"/>
      <c r="M581" s="67"/>
      <c r="N581" s="67"/>
    </row>
    <row r="582" ht="25" customHeight="1" spans="1:14">
      <c r="A582" s="53">
        <f>COUNTA($A$4:A581)</f>
        <v>378</v>
      </c>
      <c r="B582" s="53" t="s">
        <v>590</v>
      </c>
      <c r="C582" s="67" t="s">
        <v>766</v>
      </c>
      <c r="D582" s="67" t="s">
        <v>773</v>
      </c>
      <c r="E582" s="67" t="s">
        <v>799</v>
      </c>
      <c r="F582" s="67" t="s">
        <v>96</v>
      </c>
      <c r="G582" s="67">
        <v>3</v>
      </c>
      <c r="H582" s="67" t="s">
        <v>62</v>
      </c>
      <c r="I582" s="68" t="s">
        <v>775</v>
      </c>
      <c r="J582" s="67">
        <v>4</v>
      </c>
      <c r="K582" s="29">
        <v>1280</v>
      </c>
      <c r="L582" s="67">
        <v>3120</v>
      </c>
      <c r="M582" s="67"/>
      <c r="N582" s="67"/>
    </row>
    <row r="583" ht="25" customHeight="1" spans="1:14">
      <c r="A583" s="53"/>
      <c r="B583" s="53"/>
      <c r="C583" s="67"/>
      <c r="D583" s="67" t="s">
        <v>773</v>
      </c>
      <c r="E583" s="67"/>
      <c r="F583" s="67"/>
      <c r="G583" s="67"/>
      <c r="H583" s="67" t="s">
        <v>265</v>
      </c>
      <c r="I583" s="68" t="s">
        <v>775</v>
      </c>
      <c r="J583" s="67">
        <v>1</v>
      </c>
      <c r="K583" s="29">
        <v>640</v>
      </c>
      <c r="L583" s="67"/>
      <c r="M583" s="67"/>
      <c r="N583" s="67"/>
    </row>
    <row r="584" ht="25" customHeight="1" spans="1:14">
      <c r="A584" s="53"/>
      <c r="B584" s="53"/>
      <c r="C584" s="67"/>
      <c r="D584" s="67" t="s">
        <v>773</v>
      </c>
      <c r="E584" s="67"/>
      <c r="F584" s="67"/>
      <c r="G584" s="67"/>
      <c r="H584" s="67" t="s">
        <v>23</v>
      </c>
      <c r="I584" s="68" t="s">
        <v>775</v>
      </c>
      <c r="J584" s="67">
        <v>100</v>
      </c>
      <c r="K584" s="29">
        <v>1200</v>
      </c>
      <c r="L584" s="67"/>
      <c r="M584" s="67"/>
      <c r="N584" s="67"/>
    </row>
    <row r="585" ht="25" customHeight="1" spans="1:14">
      <c r="A585" s="53">
        <f>COUNTA($A$4:A584)</f>
        <v>379</v>
      </c>
      <c r="B585" s="53" t="s">
        <v>590</v>
      </c>
      <c r="C585" s="67" t="s">
        <v>766</v>
      </c>
      <c r="D585" s="67" t="s">
        <v>794</v>
      </c>
      <c r="E585" s="67" t="s">
        <v>800</v>
      </c>
      <c r="F585" s="67" t="s">
        <v>28</v>
      </c>
      <c r="G585" s="67">
        <v>6</v>
      </c>
      <c r="H585" s="67" t="s">
        <v>23</v>
      </c>
      <c r="I585" s="67" t="s">
        <v>796</v>
      </c>
      <c r="J585" s="67">
        <v>50</v>
      </c>
      <c r="K585" s="29">
        <v>600</v>
      </c>
      <c r="L585" s="67">
        <v>1880</v>
      </c>
      <c r="M585" s="67"/>
      <c r="N585" s="67"/>
    </row>
    <row r="586" ht="25" customHeight="1" spans="1:14">
      <c r="A586" s="53"/>
      <c r="B586" s="53"/>
      <c r="C586" s="67"/>
      <c r="D586" s="67" t="s">
        <v>794</v>
      </c>
      <c r="E586" s="67"/>
      <c r="F586" s="67"/>
      <c r="G586" s="67"/>
      <c r="H586" s="67" t="s">
        <v>34</v>
      </c>
      <c r="I586" s="67" t="s">
        <v>796</v>
      </c>
      <c r="J586" s="67">
        <v>1</v>
      </c>
      <c r="K586" s="29">
        <v>320</v>
      </c>
      <c r="L586" s="67"/>
      <c r="M586" s="67"/>
      <c r="N586" s="67"/>
    </row>
    <row r="587" ht="25" customHeight="1" spans="1:14">
      <c r="A587" s="53"/>
      <c r="B587" s="53"/>
      <c r="C587" s="67"/>
      <c r="D587" s="67" t="s">
        <v>794</v>
      </c>
      <c r="E587" s="67"/>
      <c r="F587" s="67"/>
      <c r="G587" s="67"/>
      <c r="H587" s="67" t="s">
        <v>265</v>
      </c>
      <c r="I587" s="67" t="s">
        <v>796</v>
      </c>
      <c r="J587" s="67">
        <v>1.5</v>
      </c>
      <c r="K587" s="29">
        <v>960</v>
      </c>
      <c r="L587" s="67"/>
      <c r="M587" s="67"/>
      <c r="N587" s="67"/>
    </row>
    <row r="588" ht="25" customHeight="1" spans="1:14">
      <c r="A588" s="53">
        <f>COUNTA($A$4:A587)</f>
        <v>380</v>
      </c>
      <c r="B588" s="53" t="s">
        <v>590</v>
      </c>
      <c r="C588" s="67" t="s">
        <v>766</v>
      </c>
      <c r="D588" s="68" t="s">
        <v>767</v>
      </c>
      <c r="E588" s="67" t="s">
        <v>801</v>
      </c>
      <c r="F588" s="67" t="s">
        <v>217</v>
      </c>
      <c r="G588" s="67">
        <v>6</v>
      </c>
      <c r="H588" s="67" t="s">
        <v>659</v>
      </c>
      <c r="I588" s="67" t="s">
        <v>769</v>
      </c>
      <c r="J588" s="67">
        <v>1</v>
      </c>
      <c r="K588" s="29">
        <v>360</v>
      </c>
      <c r="L588" s="29">
        <v>360</v>
      </c>
      <c r="M588" s="29"/>
      <c r="N588" s="29"/>
    </row>
    <row r="589" ht="25" customHeight="1" spans="1:14">
      <c r="A589" s="53">
        <f>COUNTA($A$4:A588)</f>
        <v>381</v>
      </c>
      <c r="B589" s="53" t="s">
        <v>590</v>
      </c>
      <c r="C589" s="67" t="s">
        <v>766</v>
      </c>
      <c r="D589" s="67" t="s">
        <v>767</v>
      </c>
      <c r="E589" s="67" t="s">
        <v>802</v>
      </c>
      <c r="F589" s="67" t="s">
        <v>41</v>
      </c>
      <c r="G589" s="67">
        <v>3</v>
      </c>
      <c r="H589" s="67" t="s">
        <v>306</v>
      </c>
      <c r="I589" s="67" t="s">
        <v>769</v>
      </c>
      <c r="J589" s="67">
        <v>0.4</v>
      </c>
      <c r="K589" s="29">
        <v>256</v>
      </c>
      <c r="L589" s="67">
        <v>1536</v>
      </c>
      <c r="M589" s="67"/>
      <c r="N589" s="67"/>
    </row>
    <row r="590" ht="25" customHeight="1" spans="1:14">
      <c r="A590" s="53"/>
      <c r="B590" s="53"/>
      <c r="C590" s="67"/>
      <c r="D590" s="67" t="s">
        <v>767</v>
      </c>
      <c r="E590" s="67"/>
      <c r="F590" s="67"/>
      <c r="G590" s="67"/>
      <c r="H590" s="67" t="s">
        <v>265</v>
      </c>
      <c r="I590" s="67" t="s">
        <v>769</v>
      </c>
      <c r="J590" s="67">
        <v>2</v>
      </c>
      <c r="K590" s="29">
        <v>1280</v>
      </c>
      <c r="L590" s="67"/>
      <c r="M590" s="67"/>
      <c r="N590" s="67"/>
    </row>
    <row r="591" ht="25" customHeight="1" spans="1:14">
      <c r="A591" s="53">
        <f>COUNTA($A$4:A590)</f>
        <v>382</v>
      </c>
      <c r="B591" s="53" t="s">
        <v>590</v>
      </c>
      <c r="C591" s="67" t="s">
        <v>766</v>
      </c>
      <c r="D591" s="67" t="s">
        <v>776</v>
      </c>
      <c r="E591" s="67" t="s">
        <v>803</v>
      </c>
      <c r="F591" s="67" t="s">
        <v>217</v>
      </c>
      <c r="G591" s="67">
        <v>4</v>
      </c>
      <c r="H591" s="67" t="s">
        <v>265</v>
      </c>
      <c r="I591" s="67" t="s">
        <v>778</v>
      </c>
      <c r="J591" s="67">
        <v>1.3</v>
      </c>
      <c r="K591" s="29">
        <v>624</v>
      </c>
      <c r="L591" s="67">
        <v>864</v>
      </c>
      <c r="M591" s="67"/>
      <c r="N591" s="67"/>
    </row>
    <row r="592" ht="25" customHeight="1" spans="1:14">
      <c r="A592" s="53"/>
      <c r="B592" s="53"/>
      <c r="C592" s="67"/>
      <c r="D592" s="67" t="s">
        <v>776</v>
      </c>
      <c r="E592" s="67"/>
      <c r="F592" s="67"/>
      <c r="G592" s="67"/>
      <c r="H592" s="67" t="s">
        <v>62</v>
      </c>
      <c r="I592" s="67" t="s">
        <v>778</v>
      </c>
      <c r="J592" s="67">
        <v>1</v>
      </c>
      <c r="K592" s="29">
        <v>240</v>
      </c>
      <c r="L592" s="67"/>
      <c r="M592" s="67"/>
      <c r="N592" s="67"/>
    </row>
    <row r="593" ht="25" customHeight="1" spans="1:14">
      <c r="A593" s="53">
        <f>COUNTA($A$4:A592)</f>
        <v>383</v>
      </c>
      <c r="B593" s="53" t="s">
        <v>590</v>
      </c>
      <c r="C593" s="67" t="s">
        <v>766</v>
      </c>
      <c r="D593" s="68" t="s">
        <v>767</v>
      </c>
      <c r="E593" s="67" t="s">
        <v>713</v>
      </c>
      <c r="F593" s="67" t="s">
        <v>217</v>
      </c>
      <c r="G593" s="67">
        <v>4</v>
      </c>
      <c r="H593" s="67" t="s">
        <v>62</v>
      </c>
      <c r="I593" s="67" t="s">
        <v>769</v>
      </c>
      <c r="J593" s="67">
        <v>1</v>
      </c>
      <c r="K593" s="29">
        <v>240</v>
      </c>
      <c r="L593" s="29">
        <v>240</v>
      </c>
      <c r="M593" s="29"/>
      <c r="N593" s="29"/>
    </row>
    <row r="594" ht="25" customHeight="1" spans="1:14">
      <c r="A594" s="53">
        <f>COUNTA($A$4:A593)</f>
        <v>384</v>
      </c>
      <c r="B594" s="53" t="s">
        <v>590</v>
      </c>
      <c r="C594" s="67" t="s">
        <v>766</v>
      </c>
      <c r="D594" s="67" t="s">
        <v>794</v>
      </c>
      <c r="E594" s="67" t="s">
        <v>804</v>
      </c>
      <c r="F594" s="67" t="s">
        <v>217</v>
      </c>
      <c r="G594" s="67">
        <v>1</v>
      </c>
      <c r="H594" s="67" t="s">
        <v>265</v>
      </c>
      <c r="I594" s="67" t="s">
        <v>805</v>
      </c>
      <c r="J594" s="67">
        <v>1</v>
      </c>
      <c r="K594" s="29">
        <v>480</v>
      </c>
      <c r="L594" s="67">
        <v>720</v>
      </c>
      <c r="M594" s="67"/>
      <c r="N594" s="67"/>
    </row>
    <row r="595" ht="25" customHeight="1" spans="1:14">
      <c r="A595" s="53"/>
      <c r="B595" s="53"/>
      <c r="C595" s="67"/>
      <c r="D595" s="67" t="s">
        <v>794</v>
      </c>
      <c r="E595" s="67"/>
      <c r="F595" s="67"/>
      <c r="G595" s="67"/>
      <c r="H595" s="67" t="s">
        <v>62</v>
      </c>
      <c r="I595" s="67" t="s">
        <v>805</v>
      </c>
      <c r="J595" s="67">
        <v>1</v>
      </c>
      <c r="K595" s="29">
        <v>240</v>
      </c>
      <c r="L595" s="67"/>
      <c r="M595" s="67"/>
      <c r="N595" s="67"/>
    </row>
    <row r="596" ht="25" customHeight="1" spans="1:14">
      <c r="A596" s="53">
        <f>COUNTA($A$4:A595)</f>
        <v>385</v>
      </c>
      <c r="B596" s="53" t="s">
        <v>590</v>
      </c>
      <c r="C596" s="67" t="s">
        <v>766</v>
      </c>
      <c r="D596" s="68" t="s">
        <v>770</v>
      </c>
      <c r="E596" s="67" t="s">
        <v>806</v>
      </c>
      <c r="F596" s="68" t="s">
        <v>41</v>
      </c>
      <c r="G596" s="67">
        <v>2</v>
      </c>
      <c r="H596" s="67" t="s">
        <v>34</v>
      </c>
      <c r="I596" s="68" t="s">
        <v>772</v>
      </c>
      <c r="J596" s="67">
        <v>1</v>
      </c>
      <c r="K596" s="29">
        <v>320</v>
      </c>
      <c r="L596" s="29">
        <v>320</v>
      </c>
      <c r="M596" s="29"/>
      <c r="N596" s="29"/>
    </row>
    <row r="597" ht="25" customHeight="1" spans="1:14">
      <c r="A597" s="53">
        <f>COUNTA($A$4:A596)</f>
        <v>386</v>
      </c>
      <c r="B597" s="53" t="s">
        <v>590</v>
      </c>
      <c r="C597" s="67" t="s">
        <v>766</v>
      </c>
      <c r="D597" s="67" t="s">
        <v>807</v>
      </c>
      <c r="E597" s="67" t="s">
        <v>808</v>
      </c>
      <c r="F597" s="67" t="s">
        <v>133</v>
      </c>
      <c r="G597" s="67">
        <v>5</v>
      </c>
      <c r="H597" s="67" t="s">
        <v>265</v>
      </c>
      <c r="I597" s="68" t="s">
        <v>809</v>
      </c>
      <c r="J597" s="67">
        <v>5</v>
      </c>
      <c r="K597" s="29">
        <v>2400</v>
      </c>
      <c r="L597" s="67">
        <v>2640</v>
      </c>
      <c r="M597" s="67"/>
      <c r="N597" s="67"/>
    </row>
    <row r="598" ht="25" customHeight="1" spans="1:14">
      <c r="A598" s="53"/>
      <c r="B598" s="53"/>
      <c r="C598" s="67"/>
      <c r="D598" s="67" t="s">
        <v>807</v>
      </c>
      <c r="E598" s="67"/>
      <c r="F598" s="67"/>
      <c r="G598" s="67"/>
      <c r="H598" s="67" t="s">
        <v>62</v>
      </c>
      <c r="I598" s="68" t="s">
        <v>809</v>
      </c>
      <c r="J598" s="67">
        <v>1</v>
      </c>
      <c r="K598" s="29">
        <v>240</v>
      </c>
      <c r="L598" s="67"/>
      <c r="M598" s="67"/>
      <c r="N598" s="67"/>
    </row>
    <row r="599" ht="25" customHeight="1" spans="1:14">
      <c r="A599" s="29">
        <f>COUNTA($A$4:A598)</f>
        <v>387</v>
      </c>
      <c r="B599" s="29" t="s">
        <v>810</v>
      </c>
      <c r="C599" s="29" t="s">
        <v>811</v>
      </c>
      <c r="D599" s="29" t="s">
        <v>812</v>
      </c>
      <c r="E599" s="29" t="s">
        <v>813</v>
      </c>
      <c r="F599" s="79" t="s">
        <v>28</v>
      </c>
      <c r="G599" s="29">
        <v>3</v>
      </c>
      <c r="H599" s="29" t="s">
        <v>306</v>
      </c>
      <c r="I599" s="29" t="s">
        <v>812</v>
      </c>
      <c r="J599" s="29" t="s">
        <v>814</v>
      </c>
      <c r="K599" s="29">
        <v>640</v>
      </c>
      <c r="L599" s="29">
        <v>640</v>
      </c>
      <c r="M599" s="29">
        <v>0</v>
      </c>
      <c r="N599" s="29"/>
    </row>
    <row r="600" ht="30" customHeight="1" spans="1:14">
      <c r="A600" s="29">
        <f>COUNTA($A$4:A599)</f>
        <v>388</v>
      </c>
      <c r="B600" s="29" t="s">
        <v>810</v>
      </c>
      <c r="C600" s="29" t="s">
        <v>811</v>
      </c>
      <c r="D600" s="79" t="s">
        <v>815</v>
      </c>
      <c r="E600" s="79" t="s">
        <v>816</v>
      </c>
      <c r="F600" s="79" t="s">
        <v>41</v>
      </c>
      <c r="G600" s="79">
        <v>4</v>
      </c>
      <c r="H600" s="29" t="s">
        <v>38</v>
      </c>
      <c r="I600" s="79" t="s">
        <v>815</v>
      </c>
      <c r="J600" s="29" t="s">
        <v>817</v>
      </c>
      <c r="K600" s="71">
        <v>5000</v>
      </c>
      <c r="L600" s="71">
        <v>5000</v>
      </c>
      <c r="M600" s="71">
        <v>0</v>
      </c>
      <c r="N600" s="71" t="s">
        <v>818</v>
      </c>
    </row>
    <row r="601" ht="25" customHeight="1" spans="1:14">
      <c r="A601" s="80">
        <f>COUNTA($A$4:A600)</f>
        <v>389</v>
      </c>
      <c r="B601" s="29" t="s">
        <v>810</v>
      </c>
      <c r="C601" s="29" t="s">
        <v>811</v>
      </c>
      <c r="D601" s="29" t="s">
        <v>819</v>
      </c>
      <c r="E601" s="29" t="s">
        <v>820</v>
      </c>
      <c r="F601" s="29" t="s">
        <v>96</v>
      </c>
      <c r="G601" s="29">
        <v>2</v>
      </c>
      <c r="H601" s="29" t="s">
        <v>62</v>
      </c>
      <c r="I601" s="29" t="s">
        <v>819</v>
      </c>
      <c r="J601" s="29" t="s">
        <v>814</v>
      </c>
      <c r="K601" s="29">
        <v>320</v>
      </c>
      <c r="L601" s="29">
        <v>448</v>
      </c>
      <c r="M601" s="71">
        <v>0</v>
      </c>
      <c r="N601" s="72"/>
    </row>
    <row r="602" ht="25" customHeight="1" spans="1:14">
      <c r="A602" s="81"/>
      <c r="B602" s="29"/>
      <c r="C602" s="29"/>
      <c r="D602" s="29"/>
      <c r="E602" s="29"/>
      <c r="F602" s="29"/>
      <c r="G602" s="29"/>
      <c r="H602" s="29" t="s">
        <v>306</v>
      </c>
      <c r="I602" s="29" t="s">
        <v>819</v>
      </c>
      <c r="J602" s="29" t="s">
        <v>821</v>
      </c>
      <c r="K602" s="29">
        <v>128</v>
      </c>
      <c r="L602" s="29"/>
      <c r="M602" s="71"/>
      <c r="N602" s="72"/>
    </row>
    <row r="603" ht="25" customHeight="1" spans="1:14">
      <c r="A603" s="29">
        <f>COUNTA($A$4:A602)</f>
        <v>390</v>
      </c>
      <c r="B603" s="29" t="s">
        <v>810</v>
      </c>
      <c r="C603" s="29" t="s">
        <v>811</v>
      </c>
      <c r="D603" s="29" t="s">
        <v>815</v>
      </c>
      <c r="E603" s="29" t="s">
        <v>822</v>
      </c>
      <c r="F603" s="29" t="s">
        <v>33</v>
      </c>
      <c r="G603" s="29">
        <v>5</v>
      </c>
      <c r="H603" s="29" t="s">
        <v>62</v>
      </c>
      <c r="I603" s="29" t="s">
        <v>815</v>
      </c>
      <c r="J603" s="29" t="s">
        <v>823</v>
      </c>
      <c r="K603" s="29">
        <v>960</v>
      </c>
      <c r="L603" s="29">
        <v>960</v>
      </c>
      <c r="M603" s="71">
        <v>0</v>
      </c>
      <c r="N603" s="72"/>
    </row>
    <row r="604" ht="25" customHeight="1" spans="1:14">
      <c r="A604" s="80">
        <f>COUNTA($A$4:A603)</f>
        <v>391</v>
      </c>
      <c r="B604" s="29" t="s">
        <v>810</v>
      </c>
      <c r="C604" s="29" t="s">
        <v>811</v>
      </c>
      <c r="D604" s="79" t="s">
        <v>812</v>
      </c>
      <c r="E604" s="79" t="s">
        <v>824</v>
      </c>
      <c r="F604" s="79" t="s">
        <v>45</v>
      </c>
      <c r="G604" s="79">
        <v>4</v>
      </c>
      <c r="H604" s="29" t="s">
        <v>24</v>
      </c>
      <c r="I604" s="29" t="s">
        <v>812</v>
      </c>
      <c r="J604" s="29" t="s">
        <v>825</v>
      </c>
      <c r="K604" s="29">
        <v>408</v>
      </c>
      <c r="L604" s="29">
        <v>1128</v>
      </c>
      <c r="M604" s="29">
        <v>0</v>
      </c>
      <c r="N604" s="29"/>
    </row>
    <row r="605" ht="25" customHeight="1" spans="1:14">
      <c r="A605" s="81"/>
      <c r="B605" s="29"/>
      <c r="C605" s="29"/>
      <c r="D605" s="79"/>
      <c r="E605" s="79"/>
      <c r="F605" s="79"/>
      <c r="G605" s="79"/>
      <c r="H605" s="29" t="s">
        <v>113</v>
      </c>
      <c r="I605" s="29" t="s">
        <v>826</v>
      </c>
      <c r="J605" s="29" t="s">
        <v>823</v>
      </c>
      <c r="K605" s="29">
        <v>720</v>
      </c>
      <c r="L605" s="29"/>
      <c r="M605" s="29"/>
      <c r="N605" s="29"/>
    </row>
    <row r="606" ht="25" customHeight="1" spans="1:14">
      <c r="A606" s="80">
        <f>COUNTA($A$4:A605)</f>
        <v>392</v>
      </c>
      <c r="B606" s="29" t="s">
        <v>810</v>
      </c>
      <c r="C606" s="29" t="s">
        <v>811</v>
      </c>
      <c r="D606" s="29" t="s">
        <v>827</v>
      </c>
      <c r="E606" s="29" t="s">
        <v>828</v>
      </c>
      <c r="F606" s="29" t="s">
        <v>28</v>
      </c>
      <c r="G606" s="29">
        <v>1</v>
      </c>
      <c r="H606" s="29" t="s">
        <v>72</v>
      </c>
      <c r="I606" s="29" t="s">
        <v>827</v>
      </c>
      <c r="J606" s="29" t="s">
        <v>829</v>
      </c>
      <c r="K606" s="29">
        <v>1800</v>
      </c>
      <c r="L606" s="29">
        <v>2280</v>
      </c>
      <c r="M606" s="29">
        <v>0</v>
      </c>
      <c r="N606" s="29"/>
    </row>
    <row r="607" ht="25" customHeight="1" spans="1:14">
      <c r="A607" s="81"/>
      <c r="B607" s="29"/>
      <c r="C607" s="29"/>
      <c r="D607" s="29"/>
      <c r="E607" s="29"/>
      <c r="F607" s="29"/>
      <c r="G607" s="29"/>
      <c r="H607" s="29" t="s">
        <v>830</v>
      </c>
      <c r="I607" s="29" t="s">
        <v>827</v>
      </c>
      <c r="J607" s="29" t="s">
        <v>831</v>
      </c>
      <c r="K607" s="29">
        <v>480</v>
      </c>
      <c r="L607" s="29"/>
      <c r="M607" s="29"/>
      <c r="N607" s="29"/>
    </row>
    <row r="608" ht="25" customHeight="1" spans="1:14">
      <c r="A608" s="29">
        <f>COUNTA($A$4:A607)</f>
        <v>393</v>
      </c>
      <c r="B608" s="29" t="s">
        <v>810</v>
      </c>
      <c r="C608" s="29" t="s">
        <v>832</v>
      </c>
      <c r="D608" s="29" t="s">
        <v>833</v>
      </c>
      <c r="E608" s="29" t="s">
        <v>834</v>
      </c>
      <c r="F608" s="29" t="s">
        <v>41</v>
      </c>
      <c r="G608" s="29">
        <v>3</v>
      </c>
      <c r="H608" s="29" t="s">
        <v>835</v>
      </c>
      <c r="I608" s="29" t="s">
        <v>833</v>
      </c>
      <c r="J608" s="29" t="s">
        <v>836</v>
      </c>
      <c r="K608" s="29">
        <v>2272</v>
      </c>
      <c r="L608" s="29">
        <v>2272</v>
      </c>
      <c r="M608" s="29">
        <v>0</v>
      </c>
      <c r="N608" s="29"/>
    </row>
    <row r="609" ht="25" customHeight="1" spans="1:14">
      <c r="A609" s="29">
        <f>COUNTA($A$4:A608)</f>
        <v>394</v>
      </c>
      <c r="B609" s="71" t="s">
        <v>810</v>
      </c>
      <c r="C609" s="29" t="s">
        <v>832</v>
      </c>
      <c r="D609" s="79" t="s">
        <v>833</v>
      </c>
      <c r="E609" s="79" t="s">
        <v>837</v>
      </c>
      <c r="F609" s="79" t="s">
        <v>28</v>
      </c>
      <c r="G609" s="79">
        <v>3</v>
      </c>
      <c r="H609" s="29" t="s">
        <v>838</v>
      </c>
      <c r="I609" s="29" t="s">
        <v>833</v>
      </c>
      <c r="J609" s="29" t="s">
        <v>839</v>
      </c>
      <c r="K609" s="29">
        <v>1400</v>
      </c>
      <c r="L609" s="29">
        <v>1400</v>
      </c>
      <c r="M609" s="29">
        <v>0</v>
      </c>
      <c r="N609" s="72"/>
    </row>
    <row r="610" ht="25" customHeight="1" spans="1:14">
      <c r="A610" s="80">
        <f>COUNTA($A$4:A609)</f>
        <v>395</v>
      </c>
      <c r="B610" s="29" t="s">
        <v>810</v>
      </c>
      <c r="C610" s="29" t="s">
        <v>832</v>
      </c>
      <c r="D610" s="29" t="s">
        <v>833</v>
      </c>
      <c r="E610" s="29" t="s">
        <v>840</v>
      </c>
      <c r="F610" s="79" t="s">
        <v>96</v>
      </c>
      <c r="G610" s="79">
        <v>6</v>
      </c>
      <c r="H610" s="29" t="s">
        <v>460</v>
      </c>
      <c r="I610" s="79" t="s">
        <v>833</v>
      </c>
      <c r="J610" s="29" t="s">
        <v>814</v>
      </c>
      <c r="K610" s="29">
        <v>640</v>
      </c>
      <c r="L610" s="29">
        <v>1120</v>
      </c>
      <c r="M610" s="29">
        <v>0</v>
      </c>
      <c r="N610" s="29"/>
    </row>
    <row r="611" ht="25" customHeight="1" spans="1:14">
      <c r="A611" s="81"/>
      <c r="B611" s="29"/>
      <c r="C611" s="29"/>
      <c r="D611" s="29"/>
      <c r="E611" s="29"/>
      <c r="F611" s="79"/>
      <c r="G611" s="79"/>
      <c r="H611" s="29" t="s">
        <v>62</v>
      </c>
      <c r="I611" s="79" t="s">
        <v>833</v>
      </c>
      <c r="J611" s="29" t="s">
        <v>841</v>
      </c>
      <c r="K611" s="29">
        <v>480</v>
      </c>
      <c r="L611" s="29"/>
      <c r="M611" s="29"/>
      <c r="N611" s="29"/>
    </row>
    <row r="612" ht="25" customHeight="1" spans="1:14">
      <c r="A612" s="29">
        <f>COUNTA($A$4:A611)</f>
        <v>396</v>
      </c>
      <c r="B612" s="71" t="s">
        <v>810</v>
      </c>
      <c r="C612" s="29" t="s">
        <v>832</v>
      </c>
      <c r="D612" s="79" t="s">
        <v>833</v>
      </c>
      <c r="E612" s="79" t="s">
        <v>842</v>
      </c>
      <c r="F612" s="79" t="s">
        <v>41</v>
      </c>
      <c r="G612" s="79">
        <v>5</v>
      </c>
      <c r="H612" s="79" t="s">
        <v>843</v>
      </c>
      <c r="I612" s="79" t="s">
        <v>833</v>
      </c>
      <c r="J612" s="79" t="s">
        <v>844</v>
      </c>
      <c r="K612" s="71">
        <v>734.4</v>
      </c>
      <c r="L612" s="71">
        <v>734.4</v>
      </c>
      <c r="M612" s="71">
        <v>0</v>
      </c>
      <c r="N612" s="29"/>
    </row>
    <row r="613" ht="25" customHeight="1" spans="1:14">
      <c r="A613" s="29">
        <f>COUNTA($A$4:A612)</f>
        <v>397</v>
      </c>
      <c r="B613" s="71" t="s">
        <v>810</v>
      </c>
      <c r="C613" s="29" t="s">
        <v>845</v>
      </c>
      <c r="D613" s="29" t="s">
        <v>846</v>
      </c>
      <c r="E613" s="29" t="s">
        <v>847</v>
      </c>
      <c r="F613" s="29" t="s">
        <v>28</v>
      </c>
      <c r="G613" s="29">
        <v>2</v>
      </c>
      <c r="H613" s="29" t="s">
        <v>34</v>
      </c>
      <c r="I613" s="29" t="s">
        <v>846</v>
      </c>
      <c r="J613" s="29" t="s">
        <v>848</v>
      </c>
      <c r="K613" s="29">
        <v>640</v>
      </c>
      <c r="L613" s="29">
        <v>640</v>
      </c>
      <c r="M613" s="29">
        <v>640</v>
      </c>
      <c r="N613" s="29"/>
    </row>
    <row r="614" ht="25" customHeight="1" spans="1:14">
      <c r="A614" s="29">
        <f>COUNTA($A$4:A613)</f>
        <v>398</v>
      </c>
      <c r="B614" s="71" t="s">
        <v>810</v>
      </c>
      <c r="C614" s="29" t="s">
        <v>845</v>
      </c>
      <c r="D614" s="29" t="s">
        <v>849</v>
      </c>
      <c r="E614" s="29" t="s">
        <v>850</v>
      </c>
      <c r="F614" s="29" t="s">
        <v>45</v>
      </c>
      <c r="G614" s="29">
        <v>4</v>
      </c>
      <c r="H614" s="29" t="s">
        <v>851</v>
      </c>
      <c r="I614" s="29" t="s">
        <v>849</v>
      </c>
      <c r="J614" s="29" t="s">
        <v>852</v>
      </c>
      <c r="K614" s="29">
        <v>1392</v>
      </c>
      <c r="L614" s="29">
        <v>1392</v>
      </c>
      <c r="M614" s="29">
        <v>1344</v>
      </c>
      <c r="N614" s="29" t="s">
        <v>853</v>
      </c>
    </row>
    <row r="615" ht="25" customHeight="1" spans="1:14">
      <c r="A615" s="29">
        <f>COUNTA($A$4:A614)</f>
        <v>399</v>
      </c>
      <c r="B615" s="71" t="s">
        <v>810</v>
      </c>
      <c r="C615" s="29" t="s">
        <v>854</v>
      </c>
      <c r="D615" s="29" t="s">
        <v>855</v>
      </c>
      <c r="E615" s="29" t="s">
        <v>856</v>
      </c>
      <c r="F615" s="79" t="s">
        <v>33</v>
      </c>
      <c r="G615" s="29">
        <v>2</v>
      </c>
      <c r="H615" s="29" t="s">
        <v>306</v>
      </c>
      <c r="I615" s="29" t="s">
        <v>855</v>
      </c>
      <c r="J615" s="29" t="s">
        <v>814</v>
      </c>
      <c r="K615" s="29">
        <v>640</v>
      </c>
      <c r="L615" s="29">
        <v>640</v>
      </c>
      <c r="M615" s="29">
        <v>0</v>
      </c>
      <c r="N615" s="29"/>
    </row>
    <row r="616" ht="25" customHeight="1" spans="1:14">
      <c r="A616" s="29">
        <f>COUNTA($A$4:A615)</f>
        <v>400</v>
      </c>
      <c r="B616" s="29" t="s">
        <v>857</v>
      </c>
      <c r="C616" s="72" t="s">
        <v>858</v>
      </c>
      <c r="D616" s="72" t="s">
        <v>859</v>
      </c>
      <c r="E616" s="72" t="s">
        <v>860</v>
      </c>
      <c r="F616" s="72" t="s">
        <v>96</v>
      </c>
      <c r="G616" s="72">
        <v>3</v>
      </c>
      <c r="H616" s="72" t="s">
        <v>62</v>
      </c>
      <c r="I616" s="72" t="s">
        <v>859</v>
      </c>
      <c r="J616" s="71" t="s">
        <v>861</v>
      </c>
      <c r="K616" s="71">
        <v>512</v>
      </c>
      <c r="L616" s="71">
        <v>512</v>
      </c>
      <c r="M616" s="82"/>
      <c r="N616" s="82"/>
    </row>
    <row r="617" ht="25" customHeight="1" spans="1:14">
      <c r="A617" s="29">
        <f>COUNTA($A$4:A616)</f>
        <v>401</v>
      </c>
      <c r="B617" s="29" t="s">
        <v>857</v>
      </c>
      <c r="C617" s="72" t="s">
        <v>858</v>
      </c>
      <c r="D617" s="72" t="s">
        <v>859</v>
      </c>
      <c r="E617" s="72" t="s">
        <v>862</v>
      </c>
      <c r="F617" s="72" t="s">
        <v>96</v>
      </c>
      <c r="G617" s="72">
        <v>2</v>
      </c>
      <c r="H617" s="72" t="s">
        <v>62</v>
      </c>
      <c r="I617" s="72" t="s">
        <v>859</v>
      </c>
      <c r="J617" s="72" t="s">
        <v>814</v>
      </c>
      <c r="K617" s="71">
        <v>320</v>
      </c>
      <c r="L617" s="71">
        <v>320</v>
      </c>
      <c r="M617" s="82"/>
      <c r="N617" s="82"/>
    </row>
    <row r="618" ht="25" customHeight="1" spans="1:14">
      <c r="A618" s="29">
        <f>COUNTA($A$4:A617)</f>
        <v>402</v>
      </c>
      <c r="B618" s="29" t="s">
        <v>857</v>
      </c>
      <c r="C618" s="72" t="s">
        <v>858</v>
      </c>
      <c r="D618" s="72" t="s">
        <v>859</v>
      </c>
      <c r="E618" s="72" t="s">
        <v>863</v>
      </c>
      <c r="F618" s="72" t="s">
        <v>22</v>
      </c>
      <c r="G618" s="72">
        <v>6</v>
      </c>
      <c r="H618" s="72" t="s">
        <v>62</v>
      </c>
      <c r="I618" s="72" t="s">
        <v>859</v>
      </c>
      <c r="J618" s="71" t="s">
        <v>864</v>
      </c>
      <c r="K618" s="71">
        <v>456</v>
      </c>
      <c r="L618" s="71">
        <v>456</v>
      </c>
      <c r="M618" s="82"/>
      <c r="N618" s="82"/>
    </row>
    <row r="619" ht="25" customHeight="1" spans="1:14">
      <c r="A619" s="29">
        <f>COUNTA($A$4:A618)</f>
        <v>403</v>
      </c>
      <c r="B619" s="29" t="s">
        <v>857</v>
      </c>
      <c r="C619" s="72" t="s">
        <v>858</v>
      </c>
      <c r="D619" s="72" t="s">
        <v>859</v>
      </c>
      <c r="E619" s="72" t="s">
        <v>865</v>
      </c>
      <c r="F619" s="72" t="s">
        <v>41</v>
      </c>
      <c r="G619" s="72">
        <v>3</v>
      </c>
      <c r="H619" s="82" t="s">
        <v>339</v>
      </c>
      <c r="I619" s="72" t="s">
        <v>859</v>
      </c>
      <c r="J619" s="82" t="s">
        <v>866</v>
      </c>
      <c r="K619" s="71">
        <v>5120</v>
      </c>
      <c r="L619" s="72">
        <v>5000</v>
      </c>
      <c r="M619" s="82"/>
      <c r="N619" s="83" t="s">
        <v>867</v>
      </c>
    </row>
    <row r="620" ht="25" customHeight="1" spans="1:14">
      <c r="A620" s="29">
        <f>COUNTA($A$4:A619)</f>
        <v>404</v>
      </c>
      <c r="B620" s="29" t="s">
        <v>857</v>
      </c>
      <c r="C620" s="72" t="s">
        <v>858</v>
      </c>
      <c r="D620" s="72" t="s">
        <v>859</v>
      </c>
      <c r="E620" s="72" t="s">
        <v>868</v>
      </c>
      <c r="F620" s="72" t="s">
        <v>41</v>
      </c>
      <c r="G620" s="72">
        <v>2</v>
      </c>
      <c r="H620" s="71" t="s">
        <v>34</v>
      </c>
      <c r="I620" s="72" t="s">
        <v>859</v>
      </c>
      <c r="J620" s="71" t="s">
        <v>841</v>
      </c>
      <c r="K620" s="71">
        <v>480</v>
      </c>
      <c r="L620" s="72">
        <v>480</v>
      </c>
      <c r="M620" s="82"/>
      <c r="N620" s="83"/>
    </row>
    <row r="621" ht="25" customHeight="1" spans="1:14">
      <c r="A621" s="29">
        <f>COUNTA($A$4:A620)</f>
        <v>405</v>
      </c>
      <c r="B621" s="29" t="s">
        <v>857</v>
      </c>
      <c r="C621" s="72" t="s">
        <v>858</v>
      </c>
      <c r="D621" s="72" t="s">
        <v>859</v>
      </c>
      <c r="E621" s="72" t="s">
        <v>869</v>
      </c>
      <c r="F621" s="72" t="s">
        <v>41</v>
      </c>
      <c r="G621" s="72">
        <v>4</v>
      </c>
      <c r="H621" s="72" t="s">
        <v>339</v>
      </c>
      <c r="I621" s="29" t="s">
        <v>859</v>
      </c>
      <c r="J621" s="71" t="s">
        <v>870</v>
      </c>
      <c r="K621" s="71">
        <v>8320</v>
      </c>
      <c r="L621" s="72">
        <v>5000</v>
      </c>
      <c r="M621" s="82"/>
      <c r="N621" s="83" t="s">
        <v>867</v>
      </c>
    </row>
    <row r="622" ht="25" customHeight="1" spans="1:14">
      <c r="A622" s="29">
        <f>COUNTA($A$4:A621)</f>
        <v>406</v>
      </c>
      <c r="B622" s="29" t="s">
        <v>857</v>
      </c>
      <c r="C622" s="72" t="s">
        <v>858</v>
      </c>
      <c r="D622" s="72" t="s">
        <v>859</v>
      </c>
      <c r="E622" s="72" t="s">
        <v>871</v>
      </c>
      <c r="F622" s="72" t="s">
        <v>41</v>
      </c>
      <c r="G622" s="72">
        <v>4</v>
      </c>
      <c r="H622" s="72" t="s">
        <v>339</v>
      </c>
      <c r="I622" s="29" t="s">
        <v>859</v>
      </c>
      <c r="J622" s="71" t="s">
        <v>872</v>
      </c>
      <c r="K622" s="71">
        <v>9600</v>
      </c>
      <c r="L622" s="72">
        <v>5000</v>
      </c>
      <c r="M622" s="82"/>
      <c r="N622" s="83" t="s">
        <v>867</v>
      </c>
    </row>
    <row r="623" ht="25" customHeight="1" spans="1:14">
      <c r="A623" s="29">
        <f>COUNTA($A$4:A622)</f>
        <v>407</v>
      </c>
      <c r="B623" s="29" t="s">
        <v>857</v>
      </c>
      <c r="C623" s="72" t="s">
        <v>858</v>
      </c>
      <c r="D623" s="72" t="s">
        <v>859</v>
      </c>
      <c r="E623" s="72" t="s">
        <v>873</v>
      </c>
      <c r="F623" s="72" t="s">
        <v>33</v>
      </c>
      <c r="G623" s="72">
        <v>4</v>
      </c>
      <c r="H623" s="72" t="s">
        <v>62</v>
      </c>
      <c r="I623" s="72" t="s">
        <v>859</v>
      </c>
      <c r="J623" s="72" t="s">
        <v>823</v>
      </c>
      <c r="K623" s="72">
        <v>960</v>
      </c>
      <c r="L623" s="72">
        <v>1600</v>
      </c>
      <c r="M623" s="82"/>
      <c r="N623" s="83"/>
    </row>
    <row r="624" ht="25" customHeight="1" spans="1:14">
      <c r="A624" s="29"/>
      <c r="B624" s="29"/>
      <c r="C624" s="72"/>
      <c r="D624" s="72"/>
      <c r="E624" s="72"/>
      <c r="F624" s="72"/>
      <c r="G624" s="72"/>
      <c r="H624" s="72" t="s">
        <v>339</v>
      </c>
      <c r="I624" s="72"/>
      <c r="J624" s="71" t="s">
        <v>814</v>
      </c>
      <c r="K624" s="71">
        <v>640</v>
      </c>
      <c r="L624" s="72"/>
      <c r="M624" s="82"/>
      <c r="N624" s="83"/>
    </row>
    <row r="625" ht="25" customHeight="1" spans="1:14">
      <c r="A625" s="29">
        <f>COUNTA($A$4:A624)</f>
        <v>408</v>
      </c>
      <c r="B625" s="29" t="s">
        <v>857</v>
      </c>
      <c r="C625" s="72" t="s">
        <v>858</v>
      </c>
      <c r="D625" s="72" t="s">
        <v>859</v>
      </c>
      <c r="E625" s="72" t="s">
        <v>587</v>
      </c>
      <c r="F625" s="72" t="s">
        <v>41</v>
      </c>
      <c r="G625" s="72">
        <v>6</v>
      </c>
      <c r="H625" s="72" t="s">
        <v>339</v>
      </c>
      <c r="I625" s="29" t="s">
        <v>859</v>
      </c>
      <c r="J625" s="71" t="s">
        <v>874</v>
      </c>
      <c r="K625" s="71">
        <v>3840</v>
      </c>
      <c r="L625" s="72">
        <v>4480</v>
      </c>
      <c r="M625" s="82"/>
      <c r="N625" s="83"/>
    </row>
    <row r="626" ht="25" customHeight="1" spans="1:14">
      <c r="A626" s="29"/>
      <c r="B626" s="29"/>
      <c r="C626" s="72"/>
      <c r="D626" s="72"/>
      <c r="E626" s="72"/>
      <c r="F626" s="72"/>
      <c r="G626" s="72"/>
      <c r="H626" s="72" t="s">
        <v>62</v>
      </c>
      <c r="I626" s="18"/>
      <c r="J626" s="71" t="s">
        <v>848</v>
      </c>
      <c r="K626" s="71">
        <v>640</v>
      </c>
      <c r="L626" s="72"/>
      <c r="M626" s="82"/>
      <c r="N626" s="83"/>
    </row>
    <row r="627" ht="25" customHeight="1" spans="1:14">
      <c r="A627" s="29">
        <f>COUNTA($A$4:A626)</f>
        <v>409</v>
      </c>
      <c r="B627" s="29" t="s">
        <v>857</v>
      </c>
      <c r="C627" s="82" t="s">
        <v>858</v>
      </c>
      <c r="D627" s="82" t="s">
        <v>859</v>
      </c>
      <c r="E627" s="82" t="s">
        <v>875</v>
      </c>
      <c r="F627" s="82" t="s">
        <v>41</v>
      </c>
      <c r="G627" s="82">
        <v>2</v>
      </c>
      <c r="H627" s="71" t="s">
        <v>339</v>
      </c>
      <c r="I627" s="72" t="s">
        <v>859</v>
      </c>
      <c r="J627" s="72" t="s">
        <v>876</v>
      </c>
      <c r="K627" s="72">
        <v>2560</v>
      </c>
      <c r="L627" s="72">
        <v>4160</v>
      </c>
      <c r="M627" s="82"/>
      <c r="N627" s="83"/>
    </row>
    <row r="628" ht="25" customHeight="1" spans="1:14">
      <c r="A628" s="29"/>
      <c r="B628" s="29"/>
      <c r="C628" s="82"/>
      <c r="D628" s="82"/>
      <c r="E628" s="82"/>
      <c r="F628" s="82"/>
      <c r="G628" s="82"/>
      <c r="H628" s="72" t="s">
        <v>62</v>
      </c>
      <c r="I628" s="72"/>
      <c r="J628" s="71" t="s">
        <v>848</v>
      </c>
      <c r="K628" s="71">
        <v>640</v>
      </c>
      <c r="L628" s="72"/>
      <c r="M628" s="82"/>
      <c r="N628" s="83"/>
    </row>
    <row r="629" ht="25" customHeight="1" spans="1:14">
      <c r="A629" s="29"/>
      <c r="B629" s="29"/>
      <c r="C629" s="82"/>
      <c r="D629" s="82"/>
      <c r="E629" s="82"/>
      <c r="F629" s="82"/>
      <c r="G629" s="82"/>
      <c r="H629" s="82" t="s">
        <v>877</v>
      </c>
      <c r="I629" s="72"/>
      <c r="J629" s="71" t="s">
        <v>848</v>
      </c>
      <c r="K629" s="71">
        <v>960</v>
      </c>
      <c r="L629" s="72"/>
      <c r="M629" s="82"/>
      <c r="N629" s="83"/>
    </row>
    <row r="630" ht="25" customHeight="1" spans="1:14">
      <c r="A630" s="29">
        <f>COUNTA($A$4:A629)</f>
        <v>410</v>
      </c>
      <c r="B630" s="29" t="s">
        <v>857</v>
      </c>
      <c r="C630" s="72" t="s">
        <v>858</v>
      </c>
      <c r="D630" s="72" t="s">
        <v>859</v>
      </c>
      <c r="E630" s="72" t="s">
        <v>878</v>
      </c>
      <c r="F630" s="72" t="s">
        <v>45</v>
      </c>
      <c r="G630" s="72">
        <v>7</v>
      </c>
      <c r="H630" s="72" t="s">
        <v>62</v>
      </c>
      <c r="I630" s="72" t="s">
        <v>859</v>
      </c>
      <c r="J630" s="71" t="s">
        <v>814</v>
      </c>
      <c r="K630" s="71">
        <v>240</v>
      </c>
      <c r="L630" s="72">
        <v>420</v>
      </c>
      <c r="M630" s="82"/>
      <c r="N630" s="83"/>
    </row>
    <row r="631" ht="25" customHeight="1" spans="1:14">
      <c r="A631" s="29"/>
      <c r="B631" s="29"/>
      <c r="C631" s="72"/>
      <c r="D631" s="72"/>
      <c r="E631" s="72"/>
      <c r="F631" s="72"/>
      <c r="G631" s="72"/>
      <c r="H631" s="72" t="s">
        <v>29</v>
      </c>
      <c r="I631" s="72"/>
      <c r="J631" s="71" t="s">
        <v>879</v>
      </c>
      <c r="K631" s="71">
        <v>180</v>
      </c>
      <c r="L631" s="72"/>
      <c r="M631" s="82"/>
      <c r="N631" s="83"/>
    </row>
    <row r="632" ht="25" customHeight="1" spans="1:14">
      <c r="A632" s="29">
        <f>COUNTA($A$4:A631)</f>
        <v>411</v>
      </c>
      <c r="B632" s="29" t="s">
        <v>857</v>
      </c>
      <c r="C632" s="82" t="s">
        <v>858</v>
      </c>
      <c r="D632" s="82" t="s">
        <v>859</v>
      </c>
      <c r="E632" s="82" t="s">
        <v>880</v>
      </c>
      <c r="F632" s="82" t="s">
        <v>96</v>
      </c>
      <c r="G632" s="82">
        <v>6</v>
      </c>
      <c r="H632" s="71" t="s">
        <v>62</v>
      </c>
      <c r="I632" s="72" t="s">
        <v>859</v>
      </c>
      <c r="J632" s="72" t="s">
        <v>841</v>
      </c>
      <c r="K632" s="72">
        <v>480</v>
      </c>
      <c r="L632" s="72">
        <v>5000</v>
      </c>
      <c r="M632" s="82"/>
      <c r="N632" s="72" t="s">
        <v>867</v>
      </c>
    </row>
    <row r="633" ht="25" customHeight="1" spans="1:14">
      <c r="A633" s="29"/>
      <c r="B633" s="29"/>
      <c r="C633" s="82"/>
      <c r="D633" s="82"/>
      <c r="E633" s="82"/>
      <c r="F633" s="82"/>
      <c r="G633" s="82"/>
      <c r="H633" s="82" t="s">
        <v>339</v>
      </c>
      <c r="I633" s="72"/>
      <c r="J633" s="82" t="s">
        <v>881</v>
      </c>
      <c r="K633" s="82">
        <v>7680</v>
      </c>
      <c r="L633" s="72"/>
      <c r="M633" s="82"/>
      <c r="N633" s="72"/>
    </row>
    <row r="634" ht="46" customHeight="1" spans="1:14">
      <c r="A634" s="29">
        <f>COUNTA($A$4:A633)</f>
        <v>412</v>
      </c>
      <c r="B634" s="29" t="s">
        <v>857</v>
      </c>
      <c r="C634" s="72" t="s">
        <v>858</v>
      </c>
      <c r="D634" s="72" t="s">
        <v>882</v>
      </c>
      <c r="E634" s="72" t="s">
        <v>883</v>
      </c>
      <c r="F634" s="72" t="s">
        <v>28</v>
      </c>
      <c r="G634" s="72">
        <v>4</v>
      </c>
      <c r="H634" s="72" t="s">
        <v>339</v>
      </c>
      <c r="I634" s="29" t="s">
        <v>884</v>
      </c>
      <c r="J634" s="71" t="s">
        <v>885</v>
      </c>
      <c r="K634" s="71">
        <v>3200</v>
      </c>
      <c r="L634" s="71">
        <v>3200</v>
      </c>
      <c r="M634" s="29"/>
      <c r="N634" s="72" t="s">
        <v>886</v>
      </c>
    </row>
    <row r="635" ht="25" customHeight="1" spans="1:14">
      <c r="A635" s="29">
        <f>COUNTA($A$4:A634)</f>
        <v>413</v>
      </c>
      <c r="B635" s="29" t="s">
        <v>857</v>
      </c>
      <c r="C635" s="72" t="s">
        <v>858</v>
      </c>
      <c r="D635" s="72" t="s">
        <v>887</v>
      </c>
      <c r="E635" s="72" t="s">
        <v>888</v>
      </c>
      <c r="F635" s="72" t="s">
        <v>22</v>
      </c>
      <c r="G635" s="72">
        <v>5</v>
      </c>
      <c r="H635" s="72" t="s">
        <v>72</v>
      </c>
      <c r="I635" s="29" t="s">
        <v>887</v>
      </c>
      <c r="J635" s="71" t="s">
        <v>889</v>
      </c>
      <c r="K635" s="71">
        <v>3000</v>
      </c>
      <c r="L635" s="71">
        <v>3360</v>
      </c>
      <c r="M635" s="29"/>
      <c r="N635" s="29" t="s">
        <v>890</v>
      </c>
    </row>
    <row r="636" ht="25" customHeight="1" spans="1:14">
      <c r="A636" s="29"/>
      <c r="B636" s="29"/>
      <c r="C636" s="72"/>
      <c r="D636" s="72"/>
      <c r="E636" s="72"/>
      <c r="F636" s="72"/>
      <c r="G636" s="72"/>
      <c r="H636" s="82" t="s">
        <v>62</v>
      </c>
      <c r="I636" s="18"/>
      <c r="J636" s="82" t="s">
        <v>841</v>
      </c>
      <c r="K636" s="82">
        <v>360</v>
      </c>
      <c r="L636" s="71"/>
      <c r="M636" s="82"/>
      <c r="N636" s="18"/>
    </row>
    <row r="637" ht="25" customHeight="1" spans="1:14">
      <c r="A637" s="29">
        <f>COUNTA($A$4:A636)</f>
        <v>414</v>
      </c>
      <c r="B637" s="29" t="s">
        <v>857</v>
      </c>
      <c r="C637" s="82" t="s">
        <v>858</v>
      </c>
      <c r="D637" s="82" t="s">
        <v>891</v>
      </c>
      <c r="E637" s="82" t="s">
        <v>892</v>
      </c>
      <c r="F637" s="71" t="s">
        <v>41</v>
      </c>
      <c r="G637" s="71">
        <v>3</v>
      </c>
      <c r="H637" s="82" t="s">
        <v>72</v>
      </c>
      <c r="I637" s="82" t="s">
        <v>891</v>
      </c>
      <c r="J637" s="82" t="s">
        <v>893</v>
      </c>
      <c r="K637" s="82">
        <v>5600</v>
      </c>
      <c r="L637" s="72">
        <v>5000</v>
      </c>
      <c r="M637" s="82"/>
      <c r="N637" s="83" t="s">
        <v>867</v>
      </c>
    </row>
    <row r="638" ht="25" customHeight="1" spans="1:14">
      <c r="A638" s="29">
        <f>COUNTA($A$4:A637)</f>
        <v>415</v>
      </c>
      <c r="B638" s="29" t="s">
        <v>857</v>
      </c>
      <c r="C638" s="71" t="s">
        <v>858</v>
      </c>
      <c r="D638" s="71" t="s">
        <v>891</v>
      </c>
      <c r="E638" s="71" t="s">
        <v>894</v>
      </c>
      <c r="F638" s="71" t="s">
        <v>41</v>
      </c>
      <c r="G638" s="71">
        <v>5</v>
      </c>
      <c r="H638" s="82" t="s">
        <v>72</v>
      </c>
      <c r="I638" s="82" t="s">
        <v>891</v>
      </c>
      <c r="J638" s="71" t="s">
        <v>895</v>
      </c>
      <c r="K638" s="82">
        <v>6000</v>
      </c>
      <c r="L638" s="71">
        <v>5000</v>
      </c>
      <c r="M638" s="82"/>
      <c r="N638" s="83" t="s">
        <v>867</v>
      </c>
    </row>
    <row r="639" ht="45" customHeight="1" spans="1:14">
      <c r="A639" s="29">
        <f>COUNTA($A$4:A638)</f>
        <v>416</v>
      </c>
      <c r="B639" s="29" t="s">
        <v>857</v>
      </c>
      <c r="C639" s="71" t="s">
        <v>858</v>
      </c>
      <c r="D639" s="71" t="s">
        <v>891</v>
      </c>
      <c r="E639" s="71" t="s">
        <v>896</v>
      </c>
      <c r="F639" s="71" t="s">
        <v>41</v>
      </c>
      <c r="G639" s="71">
        <v>7</v>
      </c>
      <c r="H639" s="71" t="s">
        <v>72</v>
      </c>
      <c r="I639" s="72" t="s">
        <v>897</v>
      </c>
      <c r="J639" s="72" t="s">
        <v>898</v>
      </c>
      <c r="K639" s="72">
        <v>7000</v>
      </c>
      <c r="L639" s="72">
        <v>5000</v>
      </c>
      <c r="M639" s="82"/>
      <c r="N639" s="82" t="s">
        <v>899</v>
      </c>
    </row>
    <row r="640" ht="30" customHeight="1" spans="1:14">
      <c r="A640" s="29">
        <f>COUNTA($A$4:A639)</f>
        <v>417</v>
      </c>
      <c r="B640" s="29" t="s">
        <v>857</v>
      </c>
      <c r="C640" s="72" t="s">
        <v>858</v>
      </c>
      <c r="D640" s="72" t="s">
        <v>900</v>
      </c>
      <c r="E640" s="72" t="s">
        <v>901</v>
      </c>
      <c r="F640" s="72" t="s">
        <v>96</v>
      </c>
      <c r="G640" s="72">
        <v>3</v>
      </c>
      <c r="H640" s="72" t="s">
        <v>902</v>
      </c>
      <c r="I640" s="72" t="s">
        <v>900</v>
      </c>
      <c r="J640" s="72" t="s">
        <v>814</v>
      </c>
      <c r="K640" s="72">
        <v>480</v>
      </c>
      <c r="L640" s="71">
        <v>480</v>
      </c>
      <c r="M640" s="73" t="s">
        <v>903</v>
      </c>
      <c r="N640" s="82"/>
    </row>
    <row r="641" ht="25" customHeight="1" spans="1:14">
      <c r="A641" s="29">
        <f>COUNTA($A$4:A640)</f>
        <v>418</v>
      </c>
      <c r="B641" s="29" t="s">
        <v>857</v>
      </c>
      <c r="C641" s="72" t="s">
        <v>858</v>
      </c>
      <c r="D641" s="72" t="s">
        <v>900</v>
      </c>
      <c r="E641" s="72" t="s">
        <v>904</v>
      </c>
      <c r="F641" s="72" t="s">
        <v>28</v>
      </c>
      <c r="G641" s="72">
        <v>5</v>
      </c>
      <c r="H641" s="72" t="s">
        <v>62</v>
      </c>
      <c r="I641" s="72" t="s">
        <v>900</v>
      </c>
      <c r="J641" s="72" t="s">
        <v>848</v>
      </c>
      <c r="K641" s="72">
        <v>640</v>
      </c>
      <c r="L641" s="71">
        <v>1792</v>
      </c>
      <c r="M641" s="82"/>
      <c r="N641" s="82"/>
    </row>
    <row r="642" ht="25" customHeight="1" spans="1:14">
      <c r="A642" s="29"/>
      <c r="B642" s="29"/>
      <c r="C642" s="72"/>
      <c r="D642" s="72"/>
      <c r="E642" s="72"/>
      <c r="F642" s="72"/>
      <c r="G642" s="72"/>
      <c r="H642" s="72" t="s">
        <v>306</v>
      </c>
      <c r="I642" s="72"/>
      <c r="J642" s="72" t="s">
        <v>905</v>
      </c>
      <c r="K642" s="72">
        <v>192</v>
      </c>
      <c r="L642" s="71"/>
      <c r="M642" s="82"/>
      <c r="N642" s="82"/>
    </row>
    <row r="643" ht="25" customHeight="1" spans="1:14">
      <c r="A643" s="29"/>
      <c r="B643" s="29"/>
      <c r="C643" s="72"/>
      <c r="D643" s="72"/>
      <c r="E643" s="72"/>
      <c r="F643" s="72"/>
      <c r="G643" s="72"/>
      <c r="H643" s="72" t="s">
        <v>339</v>
      </c>
      <c r="I643" s="72"/>
      <c r="J643" s="72" t="s">
        <v>841</v>
      </c>
      <c r="K643" s="72">
        <v>960</v>
      </c>
      <c r="L643" s="71"/>
      <c r="M643" s="82"/>
      <c r="N643" s="82"/>
    </row>
    <row r="644" ht="25" customHeight="1" spans="1:14">
      <c r="A644" s="29">
        <f>COUNTA($A$4:A643)</f>
        <v>419</v>
      </c>
      <c r="B644" s="29" t="s">
        <v>857</v>
      </c>
      <c r="C644" s="71" t="s">
        <v>906</v>
      </c>
      <c r="D644" s="71" t="s">
        <v>907</v>
      </c>
      <c r="E644" s="71" t="s">
        <v>908</v>
      </c>
      <c r="F644" s="71" t="s">
        <v>33</v>
      </c>
      <c r="G644" s="71">
        <v>3</v>
      </c>
      <c r="H644" s="72" t="s">
        <v>62</v>
      </c>
      <c r="I644" s="72" t="s">
        <v>907</v>
      </c>
      <c r="J644" s="72" t="s">
        <v>848</v>
      </c>
      <c r="K644" s="72">
        <v>640</v>
      </c>
      <c r="L644" s="72">
        <v>1360</v>
      </c>
      <c r="M644" s="82"/>
      <c r="N644" s="82"/>
    </row>
    <row r="645" ht="25" customHeight="1" spans="1:14">
      <c r="A645" s="29"/>
      <c r="B645" s="29"/>
      <c r="C645" s="71"/>
      <c r="D645" s="71"/>
      <c r="E645" s="71"/>
      <c r="F645" s="71"/>
      <c r="G645" s="71"/>
      <c r="H645" s="82" t="s">
        <v>29</v>
      </c>
      <c r="I645" s="72"/>
      <c r="J645" s="82" t="s">
        <v>841</v>
      </c>
      <c r="K645" s="82">
        <v>720</v>
      </c>
      <c r="L645" s="72"/>
      <c r="M645" s="82"/>
      <c r="N645" s="82"/>
    </row>
    <row r="646" ht="25" customHeight="1" spans="1:14">
      <c r="A646" s="29">
        <f>COUNTA($A$4:A645)</f>
        <v>420</v>
      </c>
      <c r="B646" s="29" t="s">
        <v>857</v>
      </c>
      <c r="C646" s="72" t="s">
        <v>906</v>
      </c>
      <c r="D646" s="72" t="s">
        <v>909</v>
      </c>
      <c r="E646" s="72" t="s">
        <v>910</v>
      </c>
      <c r="F646" s="72" t="s">
        <v>96</v>
      </c>
      <c r="G646" s="72">
        <v>4</v>
      </c>
      <c r="H646" s="72" t="s">
        <v>577</v>
      </c>
      <c r="I646" s="72" t="s">
        <v>909</v>
      </c>
      <c r="J646" s="72" t="s">
        <v>861</v>
      </c>
      <c r="K646" s="72">
        <v>640</v>
      </c>
      <c r="L646" s="72">
        <v>640</v>
      </c>
      <c r="M646" s="82"/>
      <c r="N646" s="82"/>
    </row>
    <row r="647" ht="25" customHeight="1" spans="1:14">
      <c r="A647" s="29">
        <f>COUNTA($A$4:A646)</f>
        <v>421</v>
      </c>
      <c r="B647" s="29" t="s">
        <v>857</v>
      </c>
      <c r="C647" s="82" t="s">
        <v>911</v>
      </c>
      <c r="D647" s="82" t="s">
        <v>912</v>
      </c>
      <c r="E647" s="71" t="s">
        <v>913</v>
      </c>
      <c r="F647" s="82" t="s">
        <v>83</v>
      </c>
      <c r="G647" s="82">
        <v>2</v>
      </c>
      <c r="H647" s="72" t="s">
        <v>34</v>
      </c>
      <c r="I647" s="72" t="s">
        <v>912</v>
      </c>
      <c r="J647" s="71" t="s">
        <v>914</v>
      </c>
      <c r="K647" s="71">
        <v>672</v>
      </c>
      <c r="L647" s="71">
        <v>672</v>
      </c>
      <c r="M647" s="82"/>
      <c r="N647" s="82"/>
    </row>
    <row r="648" ht="25" customHeight="1" spans="1:14">
      <c r="A648" s="29">
        <f>COUNTA($A$4:A647)</f>
        <v>422</v>
      </c>
      <c r="B648" s="29" t="s">
        <v>857</v>
      </c>
      <c r="C648" s="72" t="s">
        <v>911</v>
      </c>
      <c r="D648" s="72" t="s">
        <v>915</v>
      </c>
      <c r="E648" s="72" t="s">
        <v>916</v>
      </c>
      <c r="F648" s="72" t="s">
        <v>83</v>
      </c>
      <c r="G648" s="72">
        <v>5</v>
      </c>
      <c r="H648" s="72" t="s">
        <v>38</v>
      </c>
      <c r="I648" s="72" t="s">
        <v>915</v>
      </c>
      <c r="J648" s="72" t="s">
        <v>917</v>
      </c>
      <c r="K648" s="72">
        <v>5600</v>
      </c>
      <c r="L648" s="72">
        <v>5000</v>
      </c>
      <c r="M648" s="29"/>
      <c r="N648" s="83" t="s">
        <v>867</v>
      </c>
    </row>
    <row r="649" ht="25" customHeight="1" spans="1:14">
      <c r="A649" s="29">
        <f>COUNTA($A$4:A648)</f>
        <v>423</v>
      </c>
      <c r="B649" s="29" t="s">
        <v>857</v>
      </c>
      <c r="C649" s="82" t="s">
        <v>918</v>
      </c>
      <c r="D649" s="82" t="s">
        <v>919</v>
      </c>
      <c r="E649" s="82" t="s">
        <v>920</v>
      </c>
      <c r="F649" s="82" t="s">
        <v>28</v>
      </c>
      <c r="G649" s="82">
        <v>2</v>
      </c>
      <c r="H649" s="82" t="s">
        <v>214</v>
      </c>
      <c r="I649" s="72" t="s">
        <v>921</v>
      </c>
      <c r="J649" s="82" t="s">
        <v>922</v>
      </c>
      <c r="K649" s="82">
        <v>4000</v>
      </c>
      <c r="L649" s="82">
        <v>4000</v>
      </c>
      <c r="M649" s="82"/>
      <c r="N649" s="82"/>
    </row>
    <row r="650" ht="25" customHeight="1" spans="1:14">
      <c r="A650" s="29">
        <f>COUNTA($A$4:A649)</f>
        <v>424</v>
      </c>
      <c r="B650" s="29" t="s">
        <v>857</v>
      </c>
      <c r="C650" s="84" t="s">
        <v>918</v>
      </c>
      <c r="D650" s="84" t="s">
        <v>923</v>
      </c>
      <c r="E650" s="84" t="s">
        <v>924</v>
      </c>
      <c r="F650" s="84" t="s">
        <v>45</v>
      </c>
      <c r="G650" s="84">
        <v>2</v>
      </c>
      <c r="H650" s="72" t="s">
        <v>306</v>
      </c>
      <c r="I650" s="72" t="s">
        <v>923</v>
      </c>
      <c r="J650" s="72" t="s">
        <v>848</v>
      </c>
      <c r="K650" s="72">
        <v>960</v>
      </c>
      <c r="L650" s="82">
        <v>5000</v>
      </c>
      <c r="M650" s="82"/>
      <c r="N650" s="83" t="s">
        <v>867</v>
      </c>
    </row>
    <row r="651" ht="25" customHeight="1" spans="1:14">
      <c r="A651" s="29"/>
      <c r="B651" s="29"/>
      <c r="C651" s="84"/>
      <c r="D651" s="84"/>
      <c r="E651" s="84"/>
      <c r="F651" s="84"/>
      <c r="G651" s="84"/>
      <c r="H651" s="82" t="s">
        <v>460</v>
      </c>
      <c r="I651" s="72"/>
      <c r="J651" s="82" t="s">
        <v>885</v>
      </c>
      <c r="K651" s="82">
        <v>2400</v>
      </c>
      <c r="L651" s="82"/>
      <c r="M651" s="82"/>
      <c r="N651" s="83"/>
    </row>
    <row r="652" ht="25" customHeight="1" spans="1:14">
      <c r="A652" s="29"/>
      <c r="B652" s="29"/>
      <c r="C652" s="84"/>
      <c r="D652" s="84"/>
      <c r="E652" s="84"/>
      <c r="F652" s="84"/>
      <c r="G652" s="84"/>
      <c r="H652" s="72" t="s">
        <v>339</v>
      </c>
      <c r="I652" s="72"/>
      <c r="J652" s="82" t="s">
        <v>925</v>
      </c>
      <c r="K652" s="82">
        <v>4800</v>
      </c>
      <c r="L652" s="82"/>
      <c r="M652" s="82"/>
      <c r="N652" s="83"/>
    </row>
    <row r="653" ht="25" customHeight="1" spans="1:14">
      <c r="A653" s="29">
        <f>COUNTA($A$4:A652)</f>
        <v>425</v>
      </c>
      <c r="B653" s="29" t="s">
        <v>857</v>
      </c>
      <c r="C653" s="82" t="s">
        <v>926</v>
      </c>
      <c r="D653" s="82" t="s">
        <v>927</v>
      </c>
      <c r="E653" s="71" t="s">
        <v>928</v>
      </c>
      <c r="F653" s="71" t="s">
        <v>96</v>
      </c>
      <c r="G653" s="82">
        <v>6</v>
      </c>
      <c r="H653" s="82" t="s">
        <v>29</v>
      </c>
      <c r="I653" s="82" t="s">
        <v>927</v>
      </c>
      <c r="J653" s="82" t="s">
        <v>848</v>
      </c>
      <c r="K653" s="82">
        <v>960</v>
      </c>
      <c r="L653" s="82">
        <v>960</v>
      </c>
      <c r="M653" s="82"/>
      <c r="N653" s="82"/>
    </row>
    <row r="654" ht="30" customHeight="1" spans="1:14">
      <c r="A654" s="29">
        <f>COUNTA($A$4:A653)</f>
        <v>426</v>
      </c>
      <c r="B654" s="29" t="s">
        <v>857</v>
      </c>
      <c r="C654" s="82" t="s">
        <v>926</v>
      </c>
      <c r="D654" s="82" t="s">
        <v>927</v>
      </c>
      <c r="E654" s="72" t="s">
        <v>929</v>
      </c>
      <c r="F654" s="72" t="s">
        <v>96</v>
      </c>
      <c r="G654" s="72">
        <v>2</v>
      </c>
      <c r="H654" s="82" t="s">
        <v>62</v>
      </c>
      <c r="I654" s="82" t="s">
        <v>927</v>
      </c>
      <c r="J654" s="82" t="s">
        <v>841</v>
      </c>
      <c r="K654" s="72">
        <v>480</v>
      </c>
      <c r="L654" s="72">
        <v>480</v>
      </c>
      <c r="M654" s="82"/>
      <c r="N654" s="82" t="s">
        <v>930</v>
      </c>
    </row>
    <row r="655" ht="25" customHeight="1" spans="1:14">
      <c r="A655" s="29">
        <f>COUNTA($A$4:A654)</f>
        <v>427</v>
      </c>
      <c r="B655" s="29" t="s">
        <v>857</v>
      </c>
      <c r="C655" s="72" t="s">
        <v>926</v>
      </c>
      <c r="D655" s="72" t="s">
        <v>931</v>
      </c>
      <c r="E655" s="72" t="s">
        <v>932</v>
      </c>
      <c r="F655" s="72" t="s">
        <v>488</v>
      </c>
      <c r="G655" s="72">
        <v>3</v>
      </c>
      <c r="H655" s="82" t="s">
        <v>62</v>
      </c>
      <c r="I655" s="82" t="s">
        <v>933</v>
      </c>
      <c r="J655" s="82" t="s">
        <v>823</v>
      </c>
      <c r="K655" s="72">
        <v>1200</v>
      </c>
      <c r="L655" s="72">
        <v>2310</v>
      </c>
      <c r="M655" s="82"/>
      <c r="N655" s="82" t="s">
        <v>934</v>
      </c>
    </row>
    <row r="656" ht="25" customHeight="1" spans="1:14">
      <c r="A656" s="29"/>
      <c r="B656" s="29"/>
      <c r="C656" s="72"/>
      <c r="D656" s="72"/>
      <c r="E656" s="72"/>
      <c r="F656" s="72"/>
      <c r="G656" s="72"/>
      <c r="H656" s="82" t="s">
        <v>935</v>
      </c>
      <c r="I656" s="82"/>
      <c r="J656" s="82" t="s">
        <v>936</v>
      </c>
      <c r="K656" s="72">
        <v>660</v>
      </c>
      <c r="L656" s="72"/>
      <c r="M656" s="82"/>
      <c r="N656" s="82"/>
    </row>
    <row r="657" ht="25" customHeight="1" spans="1:14">
      <c r="A657" s="29"/>
      <c r="B657" s="29"/>
      <c r="C657" s="72"/>
      <c r="D657" s="72"/>
      <c r="E657" s="72"/>
      <c r="F657" s="72"/>
      <c r="G657" s="72"/>
      <c r="H657" s="82" t="s">
        <v>23</v>
      </c>
      <c r="I657" s="82" t="s">
        <v>937</v>
      </c>
      <c r="J657" s="82" t="s">
        <v>938</v>
      </c>
      <c r="K657" s="72">
        <v>450</v>
      </c>
      <c r="L657" s="72"/>
      <c r="M657" s="82"/>
      <c r="N657" s="82"/>
    </row>
    <row r="658" ht="25" customHeight="1" spans="1:14">
      <c r="A658" s="29">
        <f>COUNTA($A$4:A657)</f>
        <v>428</v>
      </c>
      <c r="B658" s="29" t="s">
        <v>857</v>
      </c>
      <c r="C658" s="72" t="s">
        <v>926</v>
      </c>
      <c r="D658" s="72" t="s">
        <v>939</v>
      </c>
      <c r="E658" s="72" t="s">
        <v>940</v>
      </c>
      <c r="F658" s="72" t="s">
        <v>41</v>
      </c>
      <c r="G658" s="72">
        <v>3</v>
      </c>
      <c r="H658" s="72" t="s">
        <v>339</v>
      </c>
      <c r="I658" s="72" t="s">
        <v>939</v>
      </c>
      <c r="J658" s="71" t="s">
        <v>941</v>
      </c>
      <c r="K658" s="71">
        <v>4480</v>
      </c>
      <c r="L658" s="72">
        <v>5000</v>
      </c>
      <c r="M658" s="82"/>
      <c r="N658" s="83" t="s">
        <v>867</v>
      </c>
    </row>
    <row r="659" ht="25" customHeight="1" spans="1:14">
      <c r="A659" s="29"/>
      <c r="B659" s="29"/>
      <c r="C659" s="72"/>
      <c r="D659" s="72"/>
      <c r="E659" s="72"/>
      <c r="F659" s="72"/>
      <c r="G659" s="72"/>
      <c r="H659" s="72" t="s">
        <v>62</v>
      </c>
      <c r="I659" s="72"/>
      <c r="J659" s="71" t="s">
        <v>848</v>
      </c>
      <c r="K659" s="71">
        <v>640</v>
      </c>
      <c r="L659" s="72"/>
      <c r="M659" s="82"/>
      <c r="N659" s="83"/>
    </row>
    <row r="660" ht="25" customHeight="1" spans="1:14">
      <c r="A660" s="29">
        <f>COUNTA($A$4:A659)</f>
        <v>429</v>
      </c>
      <c r="B660" s="29" t="s">
        <v>857</v>
      </c>
      <c r="C660" s="72" t="s">
        <v>926</v>
      </c>
      <c r="D660" s="72" t="s">
        <v>931</v>
      </c>
      <c r="E660" s="72" t="s">
        <v>942</v>
      </c>
      <c r="F660" s="72" t="s">
        <v>45</v>
      </c>
      <c r="G660" s="72">
        <v>2</v>
      </c>
      <c r="H660" s="72" t="s">
        <v>339</v>
      </c>
      <c r="I660" s="72" t="s">
        <v>931</v>
      </c>
      <c r="J660" s="72" t="s">
        <v>876</v>
      </c>
      <c r="K660" s="72">
        <v>1920</v>
      </c>
      <c r="L660" s="72">
        <v>2280</v>
      </c>
      <c r="M660" s="82"/>
      <c r="N660" s="82"/>
    </row>
    <row r="661" ht="25" customHeight="1" spans="1:14">
      <c r="A661" s="29"/>
      <c r="B661" s="29"/>
      <c r="C661" s="72"/>
      <c r="D661" s="72"/>
      <c r="E661" s="72"/>
      <c r="F661" s="72"/>
      <c r="G661" s="72"/>
      <c r="H661" s="71" t="s">
        <v>902</v>
      </c>
      <c r="I661" s="72"/>
      <c r="J661" s="71" t="s">
        <v>814</v>
      </c>
      <c r="K661" s="72">
        <v>360</v>
      </c>
      <c r="L661" s="72"/>
      <c r="M661" s="82"/>
      <c r="N661" s="82"/>
    </row>
    <row r="662" ht="25" customHeight="1" spans="1:14">
      <c r="A662" s="29">
        <f>COUNTA($A$4:A661)</f>
        <v>430</v>
      </c>
      <c r="B662" s="29" t="s">
        <v>857</v>
      </c>
      <c r="C662" s="72" t="s">
        <v>926</v>
      </c>
      <c r="D662" s="72" t="s">
        <v>931</v>
      </c>
      <c r="E662" s="72" t="s">
        <v>943</v>
      </c>
      <c r="F662" s="72" t="s">
        <v>28</v>
      </c>
      <c r="G662" s="72">
        <v>5</v>
      </c>
      <c r="H662" s="72" t="s">
        <v>62</v>
      </c>
      <c r="I662" s="72" t="s">
        <v>931</v>
      </c>
      <c r="J662" s="71" t="s">
        <v>876</v>
      </c>
      <c r="K662" s="71">
        <v>1280</v>
      </c>
      <c r="L662" s="72">
        <v>1280</v>
      </c>
      <c r="M662" s="82"/>
      <c r="N662" s="82"/>
    </row>
    <row r="663" ht="30" customHeight="1" spans="1:14">
      <c r="A663" s="29">
        <f>COUNTA($A$4:A662)</f>
        <v>431</v>
      </c>
      <c r="B663" s="29" t="s">
        <v>857</v>
      </c>
      <c r="C663" s="72" t="s">
        <v>926</v>
      </c>
      <c r="D663" s="72" t="s">
        <v>931</v>
      </c>
      <c r="E663" s="72" t="s">
        <v>944</v>
      </c>
      <c r="F663" s="72" t="s">
        <v>45</v>
      </c>
      <c r="G663" s="72">
        <v>2</v>
      </c>
      <c r="H663" s="72" t="s">
        <v>62</v>
      </c>
      <c r="I663" s="72" t="s">
        <v>931</v>
      </c>
      <c r="J663" s="71" t="s">
        <v>945</v>
      </c>
      <c r="K663" s="72">
        <v>288</v>
      </c>
      <c r="L663" s="72">
        <v>288</v>
      </c>
      <c r="M663" s="82"/>
      <c r="N663" s="82" t="s">
        <v>946</v>
      </c>
    </row>
    <row r="664" ht="25" customHeight="1" spans="1:14">
      <c r="A664" s="29">
        <f>COUNTA($A$4:A663)</f>
        <v>432</v>
      </c>
      <c r="B664" s="29" t="s">
        <v>857</v>
      </c>
      <c r="C664" s="72" t="s">
        <v>947</v>
      </c>
      <c r="D664" s="72" t="s">
        <v>948</v>
      </c>
      <c r="E664" s="72" t="s">
        <v>949</v>
      </c>
      <c r="F664" s="72" t="s">
        <v>33</v>
      </c>
      <c r="G664" s="72">
        <v>2</v>
      </c>
      <c r="H664" s="82" t="s">
        <v>950</v>
      </c>
      <c r="I664" s="82" t="s">
        <v>948</v>
      </c>
      <c r="J664" s="82" t="s">
        <v>841</v>
      </c>
      <c r="K664" s="72">
        <v>840</v>
      </c>
      <c r="L664" s="72">
        <v>840</v>
      </c>
      <c r="M664" s="82"/>
      <c r="N664" s="82"/>
    </row>
    <row r="665" ht="25" customHeight="1" spans="1:14">
      <c r="A665" s="29"/>
      <c r="B665" s="29"/>
      <c r="C665" s="72"/>
      <c r="D665" s="72"/>
      <c r="E665" s="72"/>
      <c r="F665" s="72"/>
      <c r="G665" s="72"/>
      <c r="H665" s="72" t="s">
        <v>951</v>
      </c>
      <c r="I665" s="82"/>
      <c r="J665" s="72" t="s">
        <v>841</v>
      </c>
      <c r="K665" s="72">
        <v>840</v>
      </c>
      <c r="L665" s="72">
        <v>840</v>
      </c>
      <c r="M665" s="29"/>
      <c r="N665" s="29"/>
    </row>
    <row r="666" ht="25" customHeight="1" spans="1:14">
      <c r="A666" s="29">
        <f>COUNTA($A$4:A665)</f>
        <v>433</v>
      </c>
      <c r="B666" s="29" t="s">
        <v>857</v>
      </c>
      <c r="C666" s="71" t="s">
        <v>947</v>
      </c>
      <c r="D666" s="82" t="s">
        <v>948</v>
      </c>
      <c r="E666" s="82" t="s">
        <v>952</v>
      </c>
      <c r="F666" s="71" t="s">
        <v>28</v>
      </c>
      <c r="G666" s="71">
        <v>6</v>
      </c>
      <c r="H666" s="72" t="s">
        <v>62</v>
      </c>
      <c r="I666" s="72" t="s">
        <v>948</v>
      </c>
      <c r="J666" s="71" t="s">
        <v>814</v>
      </c>
      <c r="K666" s="71">
        <v>320</v>
      </c>
      <c r="L666" s="71">
        <v>320</v>
      </c>
      <c r="M666" s="29"/>
      <c r="N666" s="29"/>
    </row>
    <row r="667" ht="25" customHeight="1" spans="1:14">
      <c r="A667" s="29">
        <f>COUNTA($A$4:A666)</f>
        <v>434</v>
      </c>
      <c r="B667" s="29" t="s">
        <v>857</v>
      </c>
      <c r="C667" s="71" t="s">
        <v>947</v>
      </c>
      <c r="D667" s="82" t="s">
        <v>953</v>
      </c>
      <c r="E667" s="72" t="s">
        <v>954</v>
      </c>
      <c r="F667" s="72" t="s">
        <v>45</v>
      </c>
      <c r="G667" s="72">
        <v>4</v>
      </c>
      <c r="H667" s="72" t="s">
        <v>306</v>
      </c>
      <c r="I667" s="82" t="s">
        <v>953</v>
      </c>
      <c r="J667" s="72" t="s">
        <v>955</v>
      </c>
      <c r="K667" s="72">
        <v>1200</v>
      </c>
      <c r="L667" s="72">
        <v>1200</v>
      </c>
      <c r="M667" s="29"/>
      <c r="N667" s="29"/>
    </row>
    <row r="668" ht="45" customHeight="1" spans="1:14">
      <c r="A668" s="29">
        <f>COUNTA($A$4:A667)</f>
        <v>435</v>
      </c>
      <c r="B668" s="29" t="s">
        <v>857</v>
      </c>
      <c r="C668" s="72" t="s">
        <v>947</v>
      </c>
      <c r="D668" s="72" t="s">
        <v>956</v>
      </c>
      <c r="E668" s="72" t="s">
        <v>957</v>
      </c>
      <c r="F668" s="72" t="s">
        <v>96</v>
      </c>
      <c r="G668" s="72">
        <v>3</v>
      </c>
      <c r="H668" s="82" t="s">
        <v>62</v>
      </c>
      <c r="I668" s="82" t="s">
        <v>958</v>
      </c>
      <c r="J668" s="82" t="s">
        <v>814</v>
      </c>
      <c r="K668" s="82">
        <v>320</v>
      </c>
      <c r="L668" s="82">
        <v>320</v>
      </c>
      <c r="M668" s="72"/>
      <c r="N668" s="72" t="s">
        <v>959</v>
      </c>
    </row>
    <row r="669" ht="25" customHeight="1" spans="1:14">
      <c r="A669" s="29">
        <f>COUNTA($A$4:A668)</f>
        <v>436</v>
      </c>
      <c r="B669" s="29" t="s">
        <v>857</v>
      </c>
      <c r="C669" s="72" t="s">
        <v>947</v>
      </c>
      <c r="D669" s="72" t="s">
        <v>956</v>
      </c>
      <c r="E669" s="72" t="s">
        <v>960</v>
      </c>
      <c r="F669" s="72" t="s">
        <v>33</v>
      </c>
      <c r="G669" s="72">
        <v>3</v>
      </c>
      <c r="H669" s="72" t="s">
        <v>961</v>
      </c>
      <c r="I669" s="72" t="s">
        <v>956</v>
      </c>
      <c r="J669" s="71" t="s">
        <v>962</v>
      </c>
      <c r="K669" s="71">
        <v>520</v>
      </c>
      <c r="L669" s="71">
        <v>520</v>
      </c>
      <c r="M669" s="29"/>
      <c r="N669" s="29"/>
    </row>
    <row r="670" ht="28" customHeight="1" spans="1:14">
      <c r="A670" s="29">
        <f>COUNTA($A$4:A669)</f>
        <v>437</v>
      </c>
      <c r="B670" s="29" t="s">
        <v>857</v>
      </c>
      <c r="C670" s="72" t="s">
        <v>947</v>
      </c>
      <c r="D670" s="72" t="s">
        <v>956</v>
      </c>
      <c r="E670" s="72" t="s">
        <v>963</v>
      </c>
      <c r="F670" s="72" t="s">
        <v>28</v>
      </c>
      <c r="G670" s="72">
        <v>3</v>
      </c>
      <c r="H670" s="72" t="s">
        <v>34</v>
      </c>
      <c r="I670" s="72" t="s">
        <v>956</v>
      </c>
      <c r="J670" s="72" t="s">
        <v>861</v>
      </c>
      <c r="K670" s="72">
        <v>512</v>
      </c>
      <c r="L670" s="72">
        <v>512</v>
      </c>
      <c r="M670" s="29" t="s">
        <v>964</v>
      </c>
      <c r="N670" s="29"/>
    </row>
    <row r="671" ht="25" customHeight="1" spans="1:14">
      <c r="A671" s="29">
        <f>COUNTA($A$4:A670)</f>
        <v>438</v>
      </c>
      <c r="B671" s="29" t="s">
        <v>857</v>
      </c>
      <c r="C671" s="72" t="s">
        <v>947</v>
      </c>
      <c r="D671" s="72" t="s">
        <v>953</v>
      </c>
      <c r="E671" s="72" t="s">
        <v>965</v>
      </c>
      <c r="F671" s="72" t="s">
        <v>33</v>
      </c>
      <c r="G671" s="72">
        <v>3</v>
      </c>
      <c r="H671" s="72" t="s">
        <v>34</v>
      </c>
      <c r="I671" s="72" t="s">
        <v>953</v>
      </c>
      <c r="J671" s="72" t="s">
        <v>955</v>
      </c>
      <c r="K671" s="72">
        <v>800</v>
      </c>
      <c r="L671" s="72">
        <v>800</v>
      </c>
      <c r="M671" s="29"/>
      <c r="N671" s="29"/>
    </row>
    <row r="672" ht="25" customHeight="1" spans="1:14">
      <c r="A672" s="29">
        <f>COUNTA($A$4:A671)</f>
        <v>439</v>
      </c>
      <c r="B672" s="29" t="s">
        <v>857</v>
      </c>
      <c r="C672" s="71" t="s">
        <v>947</v>
      </c>
      <c r="D672" s="72" t="s">
        <v>966</v>
      </c>
      <c r="E672" s="72" t="s">
        <v>967</v>
      </c>
      <c r="F672" s="72" t="s">
        <v>22</v>
      </c>
      <c r="G672" s="72">
        <v>3</v>
      </c>
      <c r="H672" s="71" t="s">
        <v>34</v>
      </c>
      <c r="I672" s="72" t="s">
        <v>966</v>
      </c>
      <c r="J672" s="72" t="s">
        <v>841</v>
      </c>
      <c r="K672" s="72">
        <v>360</v>
      </c>
      <c r="L672" s="72">
        <v>360</v>
      </c>
      <c r="M672" s="29"/>
      <c r="N672" s="29"/>
    </row>
    <row r="673" ht="25" customHeight="1" spans="1:14">
      <c r="A673" s="29">
        <f>COUNTA($A$4:A672)</f>
        <v>440</v>
      </c>
      <c r="B673" s="29" t="s">
        <v>857</v>
      </c>
      <c r="C673" s="72" t="s">
        <v>947</v>
      </c>
      <c r="D673" s="72" t="s">
        <v>966</v>
      </c>
      <c r="E673" s="72" t="s">
        <v>968</v>
      </c>
      <c r="F673" s="72" t="s">
        <v>28</v>
      </c>
      <c r="G673" s="72">
        <v>5</v>
      </c>
      <c r="H673" s="72" t="s">
        <v>34</v>
      </c>
      <c r="I673" s="72" t="s">
        <v>969</v>
      </c>
      <c r="J673" s="72" t="s">
        <v>823</v>
      </c>
      <c r="K673" s="72">
        <v>960</v>
      </c>
      <c r="L673" s="72">
        <v>960</v>
      </c>
      <c r="M673" s="29"/>
      <c r="N673" s="29"/>
    </row>
    <row r="674" ht="25" customHeight="1" spans="1:14">
      <c r="A674" s="29">
        <f>COUNTA($A$4:A673)</f>
        <v>441</v>
      </c>
      <c r="B674" s="29" t="s">
        <v>857</v>
      </c>
      <c r="C674" s="72" t="s">
        <v>970</v>
      </c>
      <c r="D674" s="72" t="s">
        <v>971</v>
      </c>
      <c r="E674" s="72" t="s">
        <v>972</v>
      </c>
      <c r="F674" s="72" t="s">
        <v>22</v>
      </c>
      <c r="G674" s="72">
        <v>4</v>
      </c>
      <c r="H674" s="72" t="s">
        <v>34</v>
      </c>
      <c r="I674" s="72" t="s">
        <v>973</v>
      </c>
      <c r="J674" s="72" t="s">
        <v>841</v>
      </c>
      <c r="K674" s="72">
        <v>360</v>
      </c>
      <c r="L674" s="72">
        <v>1080</v>
      </c>
      <c r="M674" s="29"/>
      <c r="N674" s="29"/>
    </row>
    <row r="675" ht="25" customHeight="1" spans="1:14">
      <c r="A675" s="29"/>
      <c r="B675" s="29"/>
      <c r="C675" s="72"/>
      <c r="D675" s="72"/>
      <c r="E675" s="72"/>
      <c r="F675" s="72"/>
      <c r="G675" s="72"/>
      <c r="H675" s="72" t="s">
        <v>42</v>
      </c>
      <c r="I675" s="72" t="s">
        <v>974</v>
      </c>
      <c r="J675" s="72" t="s">
        <v>841</v>
      </c>
      <c r="K675" s="72">
        <v>720</v>
      </c>
      <c r="L675" s="72"/>
      <c r="M675" s="29"/>
      <c r="N675" s="29"/>
    </row>
    <row r="676" ht="25" customHeight="1" spans="1:14">
      <c r="A676" s="29">
        <f>COUNTA($A$4:A675)</f>
        <v>442</v>
      </c>
      <c r="B676" s="29" t="s">
        <v>857</v>
      </c>
      <c r="C676" s="82" t="s">
        <v>970</v>
      </c>
      <c r="D676" s="82" t="s">
        <v>975</v>
      </c>
      <c r="E676" s="82" t="s">
        <v>976</v>
      </c>
      <c r="F676" s="82" t="s">
        <v>45</v>
      </c>
      <c r="G676" s="82">
        <v>4</v>
      </c>
      <c r="H676" s="82" t="s">
        <v>34</v>
      </c>
      <c r="I676" s="82" t="s">
        <v>975</v>
      </c>
      <c r="J676" s="82" t="s">
        <v>814</v>
      </c>
      <c r="K676" s="72">
        <v>240</v>
      </c>
      <c r="L676" s="72">
        <v>240</v>
      </c>
      <c r="M676" s="29"/>
      <c r="N676" s="29"/>
    </row>
    <row r="677" ht="25" customHeight="1" spans="1:14">
      <c r="A677" s="29">
        <f>COUNTA($A$4:A676)</f>
        <v>443</v>
      </c>
      <c r="B677" s="29" t="s">
        <v>857</v>
      </c>
      <c r="C677" s="71" t="s">
        <v>970</v>
      </c>
      <c r="D677" s="82" t="s">
        <v>977</v>
      </c>
      <c r="E677" s="71" t="s">
        <v>978</v>
      </c>
      <c r="F677" s="71" t="s">
        <v>488</v>
      </c>
      <c r="G677" s="71">
        <v>3</v>
      </c>
      <c r="H677" s="72" t="s">
        <v>34</v>
      </c>
      <c r="I677" s="72" t="s">
        <v>977</v>
      </c>
      <c r="J677" s="72" t="s">
        <v>814</v>
      </c>
      <c r="K677" s="72">
        <v>400</v>
      </c>
      <c r="L677" s="72">
        <v>400</v>
      </c>
      <c r="M677" s="29"/>
      <c r="N677" s="29"/>
    </row>
    <row r="678" ht="25" customHeight="1" spans="1:14">
      <c r="A678" s="29">
        <f>COUNTA($A$4:A677)</f>
        <v>444</v>
      </c>
      <c r="B678" s="29" t="s">
        <v>857</v>
      </c>
      <c r="C678" s="82" t="s">
        <v>970</v>
      </c>
      <c r="D678" s="82" t="s">
        <v>977</v>
      </c>
      <c r="E678" s="82" t="s">
        <v>979</v>
      </c>
      <c r="F678" s="82" t="s">
        <v>28</v>
      </c>
      <c r="G678" s="82">
        <v>3</v>
      </c>
      <c r="H678" s="72" t="s">
        <v>34</v>
      </c>
      <c r="I678" s="72" t="s">
        <v>977</v>
      </c>
      <c r="J678" s="72" t="s">
        <v>841</v>
      </c>
      <c r="K678" s="72">
        <v>480</v>
      </c>
      <c r="L678" s="72">
        <v>480</v>
      </c>
      <c r="M678" s="29"/>
      <c r="N678" s="29"/>
    </row>
    <row r="679" ht="25" customHeight="1" spans="1:14">
      <c r="A679" s="29">
        <f>COUNTA($A$4:A678)</f>
        <v>445</v>
      </c>
      <c r="B679" s="29" t="s">
        <v>857</v>
      </c>
      <c r="C679" s="82" t="s">
        <v>970</v>
      </c>
      <c r="D679" s="82" t="s">
        <v>977</v>
      </c>
      <c r="E679" s="82" t="s">
        <v>980</v>
      </c>
      <c r="F679" s="82" t="s">
        <v>96</v>
      </c>
      <c r="G679" s="82">
        <v>4</v>
      </c>
      <c r="H679" s="72" t="s">
        <v>34</v>
      </c>
      <c r="I679" s="72" t="s">
        <v>977</v>
      </c>
      <c r="J679" s="72" t="s">
        <v>981</v>
      </c>
      <c r="K679" s="72">
        <v>576</v>
      </c>
      <c r="L679" s="72">
        <v>576</v>
      </c>
      <c r="M679" s="29"/>
      <c r="N679" s="29"/>
    </row>
    <row r="680" ht="25" customHeight="1" spans="1:14">
      <c r="A680" s="29">
        <f>COUNTA($A$4:A679)</f>
        <v>446</v>
      </c>
      <c r="B680" s="29" t="s">
        <v>857</v>
      </c>
      <c r="C680" s="71" t="s">
        <v>970</v>
      </c>
      <c r="D680" s="71" t="s">
        <v>982</v>
      </c>
      <c r="E680" s="71" t="s">
        <v>983</v>
      </c>
      <c r="F680" s="71" t="s">
        <v>28</v>
      </c>
      <c r="G680" s="71">
        <v>3</v>
      </c>
      <c r="H680" s="72" t="s">
        <v>34</v>
      </c>
      <c r="I680" s="72" t="s">
        <v>982</v>
      </c>
      <c r="J680" s="71" t="s">
        <v>984</v>
      </c>
      <c r="K680" s="71">
        <v>614.4</v>
      </c>
      <c r="L680" s="71">
        <v>614.4</v>
      </c>
      <c r="M680" s="29"/>
      <c r="N680" s="29"/>
    </row>
    <row r="681" ht="25" customHeight="1" spans="1:14">
      <c r="A681" s="29">
        <f>COUNTA($A$4:A680)</f>
        <v>447</v>
      </c>
      <c r="B681" s="29" t="s">
        <v>857</v>
      </c>
      <c r="C681" s="71" t="s">
        <v>970</v>
      </c>
      <c r="D681" s="71" t="s">
        <v>982</v>
      </c>
      <c r="E681" s="71" t="s">
        <v>985</v>
      </c>
      <c r="F681" s="71" t="s">
        <v>96</v>
      </c>
      <c r="G681" s="71">
        <v>2</v>
      </c>
      <c r="H681" s="72" t="s">
        <v>34</v>
      </c>
      <c r="I681" s="72" t="s">
        <v>982</v>
      </c>
      <c r="J681" s="71" t="s">
        <v>848</v>
      </c>
      <c r="K681" s="71">
        <v>640</v>
      </c>
      <c r="L681" s="71">
        <v>640</v>
      </c>
      <c r="M681" s="29"/>
      <c r="N681" s="83"/>
    </row>
    <row r="682" ht="25" customHeight="1" spans="1:14">
      <c r="A682" s="29">
        <f>COUNTA($A$4:A681)</f>
        <v>448</v>
      </c>
      <c r="B682" s="29" t="s">
        <v>857</v>
      </c>
      <c r="C682" s="72" t="s">
        <v>970</v>
      </c>
      <c r="D682" s="72" t="s">
        <v>986</v>
      </c>
      <c r="E682" s="72" t="s">
        <v>987</v>
      </c>
      <c r="F682" s="72" t="s">
        <v>33</v>
      </c>
      <c r="G682" s="72">
        <v>1</v>
      </c>
      <c r="H682" s="29" t="s">
        <v>38</v>
      </c>
      <c r="I682" s="29" t="s">
        <v>974</v>
      </c>
      <c r="J682" s="29" t="s">
        <v>988</v>
      </c>
      <c r="K682" s="29">
        <v>1120</v>
      </c>
      <c r="L682" s="29">
        <v>1120</v>
      </c>
      <c r="M682" s="29"/>
      <c r="N682" s="29"/>
    </row>
    <row r="683" ht="25" customHeight="1" spans="1:14">
      <c r="A683" s="29">
        <f>COUNTA($A$4:A682)</f>
        <v>449</v>
      </c>
      <c r="B683" s="29" t="s">
        <v>857</v>
      </c>
      <c r="C683" s="71" t="s">
        <v>989</v>
      </c>
      <c r="D683" s="71" t="s">
        <v>990</v>
      </c>
      <c r="E683" s="71" t="s">
        <v>991</v>
      </c>
      <c r="F683" s="71" t="s">
        <v>33</v>
      </c>
      <c r="G683" s="71">
        <v>3</v>
      </c>
      <c r="H683" s="29" t="s">
        <v>34</v>
      </c>
      <c r="I683" s="29" t="s">
        <v>990</v>
      </c>
      <c r="J683" s="29" t="s">
        <v>992</v>
      </c>
      <c r="K683" s="29">
        <v>1440</v>
      </c>
      <c r="L683" s="29">
        <v>1440</v>
      </c>
      <c r="M683" s="29"/>
      <c r="N683" s="29"/>
    </row>
    <row r="684" ht="25" customHeight="1" spans="1:14">
      <c r="A684" s="29">
        <f>COUNTA($A$4:A683)</f>
        <v>450</v>
      </c>
      <c r="B684" s="29" t="s">
        <v>857</v>
      </c>
      <c r="C684" s="72" t="s">
        <v>989</v>
      </c>
      <c r="D684" s="72" t="s">
        <v>993</v>
      </c>
      <c r="E684" s="72" t="s">
        <v>994</v>
      </c>
      <c r="F684" s="72" t="s">
        <v>28</v>
      </c>
      <c r="G684" s="72">
        <v>5</v>
      </c>
      <c r="H684" s="72" t="s">
        <v>34</v>
      </c>
      <c r="I684" s="29" t="s">
        <v>993</v>
      </c>
      <c r="J684" s="71" t="s">
        <v>995</v>
      </c>
      <c r="K684" s="71">
        <v>768</v>
      </c>
      <c r="L684" s="71">
        <v>768</v>
      </c>
      <c r="M684" s="29"/>
      <c r="N684" s="29"/>
    </row>
    <row r="685" ht="25" customHeight="1" spans="1:14">
      <c r="A685" s="29">
        <f>COUNTA($A$4:A684)</f>
        <v>451</v>
      </c>
      <c r="B685" s="29" t="s">
        <v>857</v>
      </c>
      <c r="C685" s="72" t="s">
        <v>996</v>
      </c>
      <c r="D685" s="72" t="s">
        <v>997</v>
      </c>
      <c r="E685" s="72" t="s">
        <v>998</v>
      </c>
      <c r="F685" s="72" t="s">
        <v>28</v>
      </c>
      <c r="G685" s="72">
        <v>2</v>
      </c>
      <c r="H685" s="72" t="s">
        <v>244</v>
      </c>
      <c r="I685" s="72" t="s">
        <v>997</v>
      </c>
      <c r="J685" s="72" t="s">
        <v>876</v>
      </c>
      <c r="K685" s="29">
        <v>1920</v>
      </c>
      <c r="L685" s="29">
        <v>1920</v>
      </c>
      <c r="M685" s="29"/>
      <c r="N685" s="29"/>
    </row>
    <row r="686" ht="25" customHeight="1" spans="1:14">
      <c r="A686" s="29">
        <f>COUNTA($A$4:A685)</f>
        <v>452</v>
      </c>
      <c r="B686" s="29" t="s">
        <v>857</v>
      </c>
      <c r="C686" s="29" t="s">
        <v>996</v>
      </c>
      <c r="D686" s="29" t="s">
        <v>999</v>
      </c>
      <c r="E686" s="29" t="s">
        <v>1000</v>
      </c>
      <c r="F686" s="29" t="s">
        <v>45</v>
      </c>
      <c r="G686" s="29">
        <v>2</v>
      </c>
      <c r="H686" s="29" t="s">
        <v>1001</v>
      </c>
      <c r="I686" s="29" t="s">
        <v>999</v>
      </c>
      <c r="J686" s="29" t="s">
        <v>823</v>
      </c>
      <c r="K686" s="29">
        <v>1260</v>
      </c>
      <c r="L686" s="29">
        <v>1260</v>
      </c>
      <c r="M686" s="29"/>
      <c r="N686" s="29"/>
    </row>
    <row r="687" ht="25" customHeight="1" spans="1:14">
      <c r="A687" s="29">
        <f>COUNTA($A$4:A686)</f>
        <v>453</v>
      </c>
      <c r="B687" s="29" t="s">
        <v>857</v>
      </c>
      <c r="C687" s="29" t="s">
        <v>996</v>
      </c>
      <c r="D687" s="29" t="s">
        <v>1002</v>
      </c>
      <c r="E687" s="29" t="s">
        <v>1003</v>
      </c>
      <c r="F687" s="29" t="s">
        <v>22</v>
      </c>
      <c r="G687" s="29">
        <v>4</v>
      </c>
      <c r="H687" s="29" t="s">
        <v>34</v>
      </c>
      <c r="I687" s="29" t="s">
        <v>1002</v>
      </c>
      <c r="J687" s="29" t="s">
        <v>814</v>
      </c>
      <c r="K687" s="29">
        <v>240</v>
      </c>
      <c r="L687" s="29">
        <v>1500</v>
      </c>
      <c r="M687" s="29"/>
      <c r="N687" s="29"/>
    </row>
    <row r="688" ht="25" customHeight="1" spans="1:14">
      <c r="A688" s="29"/>
      <c r="B688" s="29"/>
      <c r="C688" s="29"/>
      <c r="D688" s="29"/>
      <c r="E688" s="29"/>
      <c r="F688" s="29"/>
      <c r="G688" s="29"/>
      <c r="H688" s="72" t="s">
        <v>1001</v>
      </c>
      <c r="I688" s="29"/>
      <c r="J688" s="29" t="s">
        <v>823</v>
      </c>
      <c r="K688" s="29">
        <v>1260</v>
      </c>
      <c r="L688" s="29"/>
      <c r="M688" s="29"/>
      <c r="N688" s="29"/>
    </row>
    <row r="689" ht="25" customHeight="1" spans="1:14">
      <c r="A689" s="29">
        <f>COUNTA($A$4:A688)</f>
        <v>454</v>
      </c>
      <c r="B689" s="29" t="s">
        <v>1004</v>
      </c>
      <c r="C689" s="43" t="s">
        <v>1005</v>
      </c>
      <c r="D689" s="43" t="s">
        <v>1006</v>
      </c>
      <c r="E689" s="43" t="s">
        <v>1007</v>
      </c>
      <c r="F689" s="43" t="s">
        <v>96</v>
      </c>
      <c r="G689" s="43">
        <v>2</v>
      </c>
      <c r="H689" s="43" t="s">
        <v>34</v>
      </c>
      <c r="I689" s="43" t="s">
        <v>1008</v>
      </c>
      <c r="J689" s="43" t="s">
        <v>1009</v>
      </c>
      <c r="K689" s="43">
        <v>1094.4</v>
      </c>
      <c r="L689" s="43">
        <v>1430.4</v>
      </c>
      <c r="M689" s="43"/>
      <c r="N689" s="43"/>
    </row>
    <row r="690" ht="25" customHeight="1" spans="1:14">
      <c r="A690" s="29"/>
      <c r="B690" s="29"/>
      <c r="C690" s="43"/>
      <c r="D690" s="43"/>
      <c r="E690" s="43"/>
      <c r="F690" s="43"/>
      <c r="G690" s="43"/>
      <c r="H690" s="43" t="s">
        <v>29</v>
      </c>
      <c r="I690" s="43" t="s">
        <v>1008</v>
      </c>
      <c r="J690" s="43" t="s">
        <v>1010</v>
      </c>
      <c r="K690" s="43">
        <v>336</v>
      </c>
      <c r="L690" s="43"/>
      <c r="M690" s="43"/>
      <c r="N690" s="43"/>
    </row>
    <row r="691" ht="25" customHeight="1" spans="1:14">
      <c r="A691" s="29">
        <f>COUNTA($A$4:A690)</f>
        <v>455</v>
      </c>
      <c r="B691" s="29" t="s">
        <v>1004</v>
      </c>
      <c r="C691" s="43" t="s">
        <v>1005</v>
      </c>
      <c r="D691" s="43" t="s">
        <v>1011</v>
      </c>
      <c r="E691" s="43" t="s">
        <v>1012</v>
      </c>
      <c r="F691" s="43" t="s">
        <v>33</v>
      </c>
      <c r="G691" s="43">
        <v>1</v>
      </c>
      <c r="H691" s="43" t="s">
        <v>34</v>
      </c>
      <c r="I691" s="43" t="s">
        <v>1013</v>
      </c>
      <c r="J691" s="43" t="s">
        <v>814</v>
      </c>
      <c r="K691" s="43">
        <v>320</v>
      </c>
      <c r="L691" s="43">
        <v>320</v>
      </c>
      <c r="M691" s="43"/>
      <c r="N691" s="43"/>
    </row>
    <row r="692" ht="25" customHeight="1" spans="1:14">
      <c r="A692" s="29">
        <f>COUNTA($A$4:A691)</f>
        <v>456</v>
      </c>
      <c r="B692" s="29" t="s">
        <v>1004</v>
      </c>
      <c r="C692" s="43" t="s">
        <v>1005</v>
      </c>
      <c r="D692" s="43" t="s">
        <v>1014</v>
      </c>
      <c r="E692" s="43" t="s">
        <v>1015</v>
      </c>
      <c r="F692" s="43" t="s">
        <v>41</v>
      </c>
      <c r="G692" s="43">
        <v>1</v>
      </c>
      <c r="H692" s="43" t="s">
        <v>42</v>
      </c>
      <c r="I692" s="43" t="s">
        <v>1014</v>
      </c>
      <c r="J692" s="43" t="s">
        <v>1016</v>
      </c>
      <c r="K692" s="43">
        <v>1088</v>
      </c>
      <c r="L692" s="85">
        <v>1408</v>
      </c>
      <c r="M692" s="85"/>
      <c r="N692" s="85"/>
    </row>
    <row r="693" ht="25" customHeight="1" spans="1:14">
      <c r="A693" s="29"/>
      <c r="B693" s="29"/>
      <c r="C693" s="43"/>
      <c r="D693" s="43"/>
      <c r="E693" s="43"/>
      <c r="F693" s="43"/>
      <c r="G693" s="43"/>
      <c r="H693" s="43" t="s">
        <v>34</v>
      </c>
      <c r="I693" s="43" t="s">
        <v>1014</v>
      </c>
      <c r="J693" s="43" t="s">
        <v>814</v>
      </c>
      <c r="K693" s="43">
        <v>320</v>
      </c>
      <c r="L693" s="85"/>
      <c r="M693" s="85"/>
      <c r="N693" s="85"/>
    </row>
    <row r="694" ht="25" customHeight="1" spans="1:14">
      <c r="A694" s="29">
        <f>COUNTA($A$4:A693)</f>
        <v>457</v>
      </c>
      <c r="B694" s="29" t="s">
        <v>1004</v>
      </c>
      <c r="C694" s="43" t="s">
        <v>1005</v>
      </c>
      <c r="D694" s="43" t="s">
        <v>1014</v>
      </c>
      <c r="E694" s="43" t="s">
        <v>1017</v>
      </c>
      <c r="F694" s="43" t="s">
        <v>33</v>
      </c>
      <c r="G694" s="43">
        <v>2</v>
      </c>
      <c r="H694" s="43" t="s">
        <v>42</v>
      </c>
      <c r="I694" s="43" t="s">
        <v>1014</v>
      </c>
      <c r="J694" s="43" t="s">
        <v>874</v>
      </c>
      <c r="K694" s="43">
        <v>3840</v>
      </c>
      <c r="L694" s="43">
        <v>3840</v>
      </c>
      <c r="M694" s="43"/>
      <c r="N694" s="43"/>
    </row>
    <row r="695" ht="25" customHeight="1" spans="1:14">
      <c r="A695" s="29">
        <f>COUNTA($A$4:A694)</f>
        <v>458</v>
      </c>
      <c r="B695" s="29" t="s">
        <v>1004</v>
      </c>
      <c r="C695" s="43" t="s">
        <v>1005</v>
      </c>
      <c r="D695" s="43" t="s">
        <v>1018</v>
      </c>
      <c r="E695" s="43" t="s">
        <v>1019</v>
      </c>
      <c r="F695" s="43" t="s">
        <v>96</v>
      </c>
      <c r="G695" s="43">
        <v>2</v>
      </c>
      <c r="H695" s="43" t="s">
        <v>113</v>
      </c>
      <c r="I695" s="43" t="s">
        <v>1020</v>
      </c>
      <c r="J695" s="43" t="s">
        <v>879</v>
      </c>
      <c r="K695" s="43">
        <v>160</v>
      </c>
      <c r="L695" s="43">
        <v>160</v>
      </c>
      <c r="M695" s="43"/>
      <c r="N695" s="43"/>
    </row>
    <row r="696" ht="25" customHeight="1" spans="1:14">
      <c r="A696" s="29">
        <f>COUNTA($A$4:A695)</f>
        <v>459</v>
      </c>
      <c r="B696" s="29" t="s">
        <v>1004</v>
      </c>
      <c r="C696" s="43" t="s">
        <v>1021</v>
      </c>
      <c r="D696" s="43" t="s">
        <v>1022</v>
      </c>
      <c r="E696" s="43" t="s">
        <v>1023</v>
      </c>
      <c r="F696" s="43" t="s">
        <v>41</v>
      </c>
      <c r="G696" s="43">
        <v>3</v>
      </c>
      <c r="H696" s="43" t="s">
        <v>1024</v>
      </c>
      <c r="I696" s="43" t="s">
        <v>1025</v>
      </c>
      <c r="J696" s="43" t="s">
        <v>814</v>
      </c>
      <c r="K696" s="43">
        <v>400</v>
      </c>
      <c r="L696" s="43">
        <v>2480</v>
      </c>
      <c r="M696" s="43"/>
      <c r="N696" s="43"/>
    </row>
    <row r="697" ht="25" customHeight="1" spans="1:14">
      <c r="A697" s="29"/>
      <c r="B697" s="29"/>
      <c r="C697" s="43"/>
      <c r="D697" s="43"/>
      <c r="E697" s="43"/>
      <c r="F697" s="43"/>
      <c r="G697" s="43"/>
      <c r="H697" s="43" t="s">
        <v>42</v>
      </c>
      <c r="I697" s="43" t="s">
        <v>1025</v>
      </c>
      <c r="J697" s="43" t="s">
        <v>848</v>
      </c>
      <c r="K697" s="43">
        <v>1280</v>
      </c>
      <c r="L697" s="43"/>
      <c r="M697" s="43"/>
      <c r="N697" s="43"/>
    </row>
    <row r="698" ht="25" customHeight="1" spans="1:14">
      <c r="A698" s="29"/>
      <c r="B698" s="29"/>
      <c r="C698" s="43"/>
      <c r="D698" s="43"/>
      <c r="E698" s="43"/>
      <c r="F698" s="43"/>
      <c r="G698" s="43"/>
      <c r="H698" s="43" t="s">
        <v>93</v>
      </c>
      <c r="I698" s="43" t="s">
        <v>1025</v>
      </c>
      <c r="J698" s="43" t="s">
        <v>814</v>
      </c>
      <c r="K698" s="43">
        <v>400</v>
      </c>
      <c r="L698" s="43"/>
      <c r="M698" s="43"/>
      <c r="N698" s="43"/>
    </row>
    <row r="699" ht="25" customHeight="1" spans="1:14">
      <c r="A699" s="29"/>
      <c r="B699" s="29"/>
      <c r="C699" s="43"/>
      <c r="D699" s="43"/>
      <c r="E699" s="43"/>
      <c r="F699" s="43"/>
      <c r="G699" s="43"/>
      <c r="H699" s="43" t="s">
        <v>452</v>
      </c>
      <c r="I699" s="43" t="s">
        <v>1025</v>
      </c>
      <c r="J699" s="43" t="s">
        <v>814</v>
      </c>
      <c r="K699" s="43">
        <v>400</v>
      </c>
      <c r="L699" s="43"/>
      <c r="M699" s="43"/>
      <c r="N699" s="43"/>
    </row>
    <row r="700" ht="25" customHeight="1" spans="1:14">
      <c r="A700" s="29">
        <f>COUNTA($A$4:A699)</f>
        <v>460</v>
      </c>
      <c r="B700" s="29" t="s">
        <v>1004</v>
      </c>
      <c r="C700" s="43" t="s">
        <v>1021</v>
      </c>
      <c r="D700" s="43" t="s">
        <v>1026</v>
      </c>
      <c r="E700" s="43" t="s">
        <v>1027</v>
      </c>
      <c r="F700" s="43" t="s">
        <v>112</v>
      </c>
      <c r="G700" s="43">
        <v>3</v>
      </c>
      <c r="H700" s="43" t="s">
        <v>29</v>
      </c>
      <c r="I700" s="43" t="s">
        <v>1028</v>
      </c>
      <c r="J700" s="43" t="s">
        <v>945</v>
      </c>
      <c r="K700" s="43">
        <v>720</v>
      </c>
      <c r="L700" s="43">
        <v>720</v>
      </c>
      <c r="M700" s="43"/>
      <c r="N700" s="43"/>
    </row>
    <row r="701" ht="25" customHeight="1" spans="1:14">
      <c r="A701" s="29">
        <f>COUNTA($A$4:A700)</f>
        <v>461</v>
      </c>
      <c r="B701" s="29" t="s">
        <v>1004</v>
      </c>
      <c r="C701" s="43" t="s">
        <v>1021</v>
      </c>
      <c r="D701" s="43" t="s">
        <v>1022</v>
      </c>
      <c r="E701" s="43" t="s">
        <v>1029</v>
      </c>
      <c r="F701" s="43" t="s">
        <v>488</v>
      </c>
      <c r="G701" s="43">
        <v>2</v>
      </c>
      <c r="H701" s="43" t="s">
        <v>24</v>
      </c>
      <c r="I701" s="43" t="s">
        <v>1030</v>
      </c>
      <c r="J701" s="43" t="s">
        <v>1031</v>
      </c>
      <c r="K701" s="46">
        <v>840</v>
      </c>
      <c r="L701" s="86">
        <v>5000</v>
      </c>
      <c r="M701" s="86"/>
      <c r="N701" s="86" t="s">
        <v>470</v>
      </c>
    </row>
    <row r="702" ht="25" customHeight="1" spans="1:14">
      <c r="A702" s="29"/>
      <c r="B702" s="29"/>
      <c r="C702" s="43"/>
      <c r="D702" s="43"/>
      <c r="E702" s="43"/>
      <c r="F702" s="43"/>
      <c r="G702" s="43"/>
      <c r="H702" s="43" t="s">
        <v>23</v>
      </c>
      <c r="I702" s="43" t="s">
        <v>1030</v>
      </c>
      <c r="J702" s="43" t="s">
        <v>1032</v>
      </c>
      <c r="K702" s="46">
        <v>555</v>
      </c>
      <c r="L702" s="86"/>
      <c r="M702" s="86"/>
      <c r="N702" s="86"/>
    </row>
    <row r="703" ht="25" customHeight="1" spans="1:14">
      <c r="A703" s="29"/>
      <c r="B703" s="29"/>
      <c r="C703" s="43"/>
      <c r="D703" s="43"/>
      <c r="E703" s="43"/>
      <c r="F703" s="43"/>
      <c r="G703" s="43"/>
      <c r="H703" s="43" t="s">
        <v>339</v>
      </c>
      <c r="I703" s="43" t="s">
        <v>1030</v>
      </c>
      <c r="J703" s="43" t="s">
        <v>885</v>
      </c>
      <c r="K703" s="86">
        <v>4000</v>
      </c>
      <c r="L703" s="86"/>
      <c r="M703" s="86"/>
      <c r="N703" s="86"/>
    </row>
    <row r="704" ht="25" customHeight="1" spans="1:14">
      <c r="A704" s="29">
        <f>COUNTA($A$4:A703)</f>
        <v>462</v>
      </c>
      <c r="B704" s="29" t="s">
        <v>1004</v>
      </c>
      <c r="C704" s="43" t="s">
        <v>1021</v>
      </c>
      <c r="D704" s="43" t="s">
        <v>1026</v>
      </c>
      <c r="E704" s="43" t="s">
        <v>1033</v>
      </c>
      <c r="F704" s="43" t="s">
        <v>33</v>
      </c>
      <c r="G704" s="43">
        <v>2</v>
      </c>
      <c r="H704" s="43" t="s">
        <v>93</v>
      </c>
      <c r="I704" s="43" t="s">
        <v>1028</v>
      </c>
      <c r="J704" s="43" t="s">
        <v>861</v>
      </c>
      <c r="K704" s="43">
        <v>640</v>
      </c>
      <c r="L704" s="43">
        <v>976</v>
      </c>
      <c r="M704" s="43"/>
      <c r="N704" s="43"/>
    </row>
    <row r="705" ht="25" customHeight="1" spans="1:14">
      <c r="A705" s="29"/>
      <c r="B705" s="29"/>
      <c r="C705" s="43"/>
      <c r="D705" s="43"/>
      <c r="E705" s="43"/>
      <c r="F705" s="43"/>
      <c r="G705" s="43"/>
      <c r="H705" s="43" t="s">
        <v>29</v>
      </c>
      <c r="I705" s="43" t="s">
        <v>1028</v>
      </c>
      <c r="J705" s="43" t="s">
        <v>1010</v>
      </c>
      <c r="K705" s="43">
        <v>336</v>
      </c>
      <c r="L705" s="43"/>
      <c r="M705" s="43"/>
      <c r="N705" s="43"/>
    </row>
    <row r="706" ht="25" customHeight="1" spans="1:14">
      <c r="A706" s="29">
        <f>COUNTA($A$4:A705)</f>
        <v>463</v>
      </c>
      <c r="B706" s="29" t="s">
        <v>1004</v>
      </c>
      <c r="C706" s="43" t="s">
        <v>1021</v>
      </c>
      <c r="D706" s="43" t="s">
        <v>1026</v>
      </c>
      <c r="E706" s="43" t="s">
        <v>1034</v>
      </c>
      <c r="F706" s="43" t="s">
        <v>41</v>
      </c>
      <c r="G706" s="43">
        <v>1</v>
      </c>
      <c r="H706" s="43" t="s">
        <v>207</v>
      </c>
      <c r="I706" s="43" t="s">
        <v>1028</v>
      </c>
      <c r="J706" s="43" t="s">
        <v>876</v>
      </c>
      <c r="K706" s="46">
        <v>1600</v>
      </c>
      <c r="L706" s="46">
        <v>1600</v>
      </c>
      <c r="M706" s="86"/>
      <c r="N706" s="86"/>
    </row>
    <row r="707" ht="25" customHeight="1" spans="1:14">
      <c r="A707" s="29">
        <f>COUNTA($A$4:A706)</f>
        <v>464</v>
      </c>
      <c r="B707" s="29" t="s">
        <v>1004</v>
      </c>
      <c r="C707" s="43" t="s">
        <v>1021</v>
      </c>
      <c r="D707" s="43" t="s">
        <v>1026</v>
      </c>
      <c r="E707" s="43" t="s">
        <v>1035</v>
      </c>
      <c r="F707" s="43" t="s">
        <v>28</v>
      </c>
      <c r="G707" s="43">
        <v>4</v>
      </c>
      <c r="H707" s="43" t="s">
        <v>34</v>
      </c>
      <c r="I707" s="43" t="s">
        <v>1028</v>
      </c>
      <c r="J707" s="43" t="s">
        <v>955</v>
      </c>
      <c r="K707" s="46">
        <v>800</v>
      </c>
      <c r="L707" s="46">
        <v>1880</v>
      </c>
      <c r="M707" s="86"/>
      <c r="N707" s="86"/>
    </row>
    <row r="708" ht="25" customHeight="1" spans="1:14">
      <c r="A708" s="29"/>
      <c r="B708" s="29"/>
      <c r="C708" s="43"/>
      <c r="D708" s="43"/>
      <c r="E708" s="43"/>
      <c r="F708" s="43"/>
      <c r="G708" s="43"/>
      <c r="H708" s="43" t="s">
        <v>207</v>
      </c>
      <c r="I708" s="43" t="s">
        <v>1028</v>
      </c>
      <c r="J708" s="43" t="s">
        <v>1036</v>
      </c>
      <c r="K708" s="46">
        <v>1080</v>
      </c>
      <c r="L708" s="46"/>
      <c r="M708" s="86"/>
      <c r="N708" s="86"/>
    </row>
    <row r="709" ht="25" customHeight="1" spans="1:14">
      <c r="A709" s="29">
        <f>COUNTA($A$4:A708)</f>
        <v>465</v>
      </c>
      <c r="B709" s="29" t="s">
        <v>1004</v>
      </c>
      <c r="C709" s="43" t="s">
        <v>1021</v>
      </c>
      <c r="D709" s="43" t="s">
        <v>1022</v>
      </c>
      <c r="E709" s="43" t="s">
        <v>1037</v>
      </c>
      <c r="F709" s="43" t="s">
        <v>488</v>
      </c>
      <c r="G709" s="43">
        <v>4</v>
      </c>
      <c r="H709" s="43" t="s">
        <v>23</v>
      </c>
      <c r="I709" s="43" t="s">
        <v>1025</v>
      </c>
      <c r="J709" s="43" t="s">
        <v>938</v>
      </c>
      <c r="K709" s="46">
        <v>450</v>
      </c>
      <c r="L709" s="46">
        <v>450</v>
      </c>
      <c r="M709" s="86"/>
      <c r="N709" s="86"/>
    </row>
    <row r="710" ht="25" customHeight="1" spans="1:14">
      <c r="A710" s="29">
        <f>COUNTA($A$4:A709)</f>
        <v>466</v>
      </c>
      <c r="B710" s="29" t="s">
        <v>1004</v>
      </c>
      <c r="C710" s="43" t="s">
        <v>1038</v>
      </c>
      <c r="D710" s="43" t="s">
        <v>1039</v>
      </c>
      <c r="E710" s="43" t="s">
        <v>1040</v>
      </c>
      <c r="F710" s="43" t="s">
        <v>33</v>
      </c>
      <c r="G710" s="43">
        <v>4</v>
      </c>
      <c r="H710" s="43" t="s">
        <v>23</v>
      </c>
      <c r="I710" s="43" t="s">
        <v>1039</v>
      </c>
      <c r="J710" s="43" t="s">
        <v>1041</v>
      </c>
      <c r="K710" s="86">
        <v>5220</v>
      </c>
      <c r="L710" s="86">
        <v>5000</v>
      </c>
      <c r="M710" s="86"/>
      <c r="N710" s="86" t="s">
        <v>470</v>
      </c>
    </row>
    <row r="711" ht="25" customHeight="1" spans="1:14">
      <c r="A711" s="29">
        <f>COUNTA($A$4:A710)</f>
        <v>467</v>
      </c>
      <c r="B711" s="29" t="s">
        <v>1004</v>
      </c>
      <c r="C711" s="43" t="s">
        <v>1038</v>
      </c>
      <c r="D711" s="43" t="s">
        <v>1042</v>
      </c>
      <c r="E711" s="43" t="s">
        <v>1043</v>
      </c>
      <c r="F711" s="43" t="s">
        <v>133</v>
      </c>
      <c r="G711" s="43">
        <v>4</v>
      </c>
      <c r="H711" s="43" t="s">
        <v>29</v>
      </c>
      <c r="I711" s="43" t="s">
        <v>1044</v>
      </c>
      <c r="J711" s="43" t="s">
        <v>1010</v>
      </c>
      <c r="K711" s="43">
        <v>252</v>
      </c>
      <c r="L711" s="43">
        <v>1236</v>
      </c>
      <c r="M711" s="43"/>
      <c r="N711" s="43"/>
    </row>
    <row r="712" ht="25" customHeight="1" spans="1:14">
      <c r="A712" s="29"/>
      <c r="B712" s="29"/>
      <c r="C712" s="43"/>
      <c r="D712" s="43"/>
      <c r="E712" s="43"/>
      <c r="F712" s="43"/>
      <c r="G712" s="43"/>
      <c r="H712" s="43" t="s">
        <v>34</v>
      </c>
      <c r="I712" s="43"/>
      <c r="J712" s="43" t="s">
        <v>879</v>
      </c>
      <c r="K712" s="43">
        <v>120</v>
      </c>
      <c r="L712" s="43"/>
      <c r="M712" s="43"/>
      <c r="N712" s="43"/>
    </row>
    <row r="713" ht="25" customHeight="1" spans="1:14">
      <c r="A713" s="29"/>
      <c r="B713" s="29"/>
      <c r="C713" s="43"/>
      <c r="D713" s="43"/>
      <c r="E713" s="43"/>
      <c r="F713" s="43"/>
      <c r="G713" s="43"/>
      <c r="H713" s="43" t="s">
        <v>1045</v>
      </c>
      <c r="I713" s="43"/>
      <c r="J713" s="43" t="s">
        <v>995</v>
      </c>
      <c r="K713" s="43">
        <v>864</v>
      </c>
      <c r="L713" s="43"/>
      <c r="M713" s="43"/>
      <c r="N713" s="43"/>
    </row>
    <row r="714" ht="25" customHeight="1" spans="1:14">
      <c r="A714" s="29">
        <f>COUNTA($A$4:A713)</f>
        <v>468</v>
      </c>
      <c r="B714" s="29" t="s">
        <v>1004</v>
      </c>
      <c r="C714" s="43" t="s">
        <v>1038</v>
      </c>
      <c r="D714" s="43" t="s">
        <v>1046</v>
      </c>
      <c r="E714" s="43" t="s">
        <v>1047</v>
      </c>
      <c r="F714" s="43" t="s">
        <v>41</v>
      </c>
      <c r="G714" s="43">
        <v>2</v>
      </c>
      <c r="H714" s="43" t="s">
        <v>1048</v>
      </c>
      <c r="I714" s="43" t="s">
        <v>1046</v>
      </c>
      <c r="J714" s="43" t="s">
        <v>814</v>
      </c>
      <c r="K714" s="43">
        <v>480</v>
      </c>
      <c r="L714" s="46">
        <v>480</v>
      </c>
      <c r="M714" s="46" t="s">
        <v>1049</v>
      </c>
      <c r="N714" s="46"/>
    </row>
    <row r="715" ht="25" customHeight="1" spans="1:14">
      <c r="A715" s="29">
        <f>COUNTA($A$4:A714)</f>
        <v>469</v>
      </c>
      <c r="B715" s="29" t="s">
        <v>1004</v>
      </c>
      <c r="C715" s="43" t="s">
        <v>1038</v>
      </c>
      <c r="D715" s="43" t="s">
        <v>1050</v>
      </c>
      <c r="E715" s="43" t="s">
        <v>1051</v>
      </c>
      <c r="F715" s="43" t="s">
        <v>33</v>
      </c>
      <c r="G715" s="43">
        <v>3</v>
      </c>
      <c r="H715" s="43" t="s">
        <v>76</v>
      </c>
      <c r="I715" s="43" t="s">
        <v>1050</v>
      </c>
      <c r="J715" s="43" t="s">
        <v>823</v>
      </c>
      <c r="K715" s="43">
        <v>1200</v>
      </c>
      <c r="L715" s="46">
        <v>1200</v>
      </c>
      <c r="M715" s="86"/>
      <c r="N715" s="86"/>
    </row>
    <row r="716" ht="25" customHeight="1" spans="1:14">
      <c r="A716" s="29">
        <f>COUNTA($A$4:A715)</f>
        <v>470</v>
      </c>
      <c r="B716" s="29" t="s">
        <v>1004</v>
      </c>
      <c r="C716" s="43" t="s">
        <v>1038</v>
      </c>
      <c r="D716" s="43" t="s">
        <v>1052</v>
      </c>
      <c r="E716" s="43" t="s">
        <v>1053</v>
      </c>
      <c r="F716" s="43" t="s">
        <v>28</v>
      </c>
      <c r="G716" s="43">
        <v>2</v>
      </c>
      <c r="H716" s="43" t="s">
        <v>339</v>
      </c>
      <c r="I716" s="43" t="s">
        <v>1052</v>
      </c>
      <c r="J716" s="43" t="s">
        <v>876</v>
      </c>
      <c r="K716" s="46">
        <v>2560</v>
      </c>
      <c r="L716" s="86">
        <v>5000</v>
      </c>
      <c r="M716" s="86"/>
      <c r="N716" s="86" t="s">
        <v>470</v>
      </c>
    </row>
    <row r="717" ht="25" customHeight="1" spans="1:14">
      <c r="A717" s="29"/>
      <c r="B717" s="29"/>
      <c r="C717" s="43"/>
      <c r="D717" s="43"/>
      <c r="E717" s="43"/>
      <c r="F717" s="43"/>
      <c r="G717" s="43"/>
      <c r="H717" s="29" t="s">
        <v>42</v>
      </c>
      <c r="I717" s="43"/>
      <c r="J717" s="29" t="s">
        <v>874</v>
      </c>
      <c r="K717" s="88">
        <v>3840</v>
      </c>
      <c r="L717" s="86"/>
      <c r="M717" s="43"/>
      <c r="N717" s="43"/>
    </row>
    <row r="718" ht="25" customHeight="1" spans="1:14">
      <c r="A718" s="29">
        <f>COUNTA($A$4:A717)</f>
        <v>471</v>
      </c>
      <c r="B718" s="29" t="s">
        <v>1004</v>
      </c>
      <c r="C718" s="29" t="s">
        <v>1038</v>
      </c>
      <c r="D718" s="29" t="s">
        <v>1050</v>
      </c>
      <c r="E718" s="29" t="s">
        <v>1054</v>
      </c>
      <c r="F718" s="29" t="s">
        <v>83</v>
      </c>
      <c r="G718" s="29">
        <v>4</v>
      </c>
      <c r="H718" s="29" t="s">
        <v>1055</v>
      </c>
      <c r="I718" s="29" t="s">
        <v>1056</v>
      </c>
      <c r="J718" s="29" t="s">
        <v>962</v>
      </c>
      <c r="K718" s="29">
        <v>832</v>
      </c>
      <c r="L718" s="29">
        <v>832</v>
      </c>
      <c r="M718" s="29" t="s">
        <v>1057</v>
      </c>
      <c r="N718" s="29"/>
    </row>
    <row r="719" ht="25" customHeight="1" spans="1:14">
      <c r="A719" s="29">
        <f>COUNTA($A$4:A718)</f>
        <v>472</v>
      </c>
      <c r="B719" s="29" t="s">
        <v>1004</v>
      </c>
      <c r="C719" s="29" t="s">
        <v>1038</v>
      </c>
      <c r="D719" s="29" t="s">
        <v>1052</v>
      </c>
      <c r="E719" s="29" t="s">
        <v>1058</v>
      </c>
      <c r="F719" s="29" t="s">
        <v>28</v>
      </c>
      <c r="G719" s="29">
        <v>5</v>
      </c>
      <c r="H719" s="29" t="s">
        <v>339</v>
      </c>
      <c r="I719" s="29" t="s">
        <v>1052</v>
      </c>
      <c r="J719" s="29" t="s">
        <v>866</v>
      </c>
      <c r="K719" s="88">
        <v>5120</v>
      </c>
      <c r="L719" s="88">
        <v>5000</v>
      </c>
      <c r="M719" s="88"/>
      <c r="N719" s="88" t="s">
        <v>470</v>
      </c>
    </row>
    <row r="720" ht="25" customHeight="1" spans="1:14">
      <c r="A720" s="29">
        <f>COUNTA($A$4:A719)</f>
        <v>473</v>
      </c>
      <c r="B720" s="29" t="s">
        <v>1004</v>
      </c>
      <c r="C720" s="29" t="s">
        <v>1038</v>
      </c>
      <c r="D720" s="43" t="s">
        <v>1039</v>
      </c>
      <c r="E720" s="43" t="s">
        <v>1059</v>
      </c>
      <c r="F720" s="29" t="s">
        <v>28</v>
      </c>
      <c r="G720" s="43">
        <v>3</v>
      </c>
      <c r="H720" s="43" t="s">
        <v>23</v>
      </c>
      <c r="I720" s="43" t="s">
        <v>1039</v>
      </c>
      <c r="J720" s="43" t="s">
        <v>1060</v>
      </c>
      <c r="K720" s="46">
        <v>600</v>
      </c>
      <c r="L720" s="46">
        <v>600</v>
      </c>
      <c r="M720" s="46" t="s">
        <v>1061</v>
      </c>
      <c r="N720" s="46"/>
    </row>
    <row r="721" ht="25" customHeight="1" spans="1:14">
      <c r="A721" s="29">
        <f>COUNTA($A$4:A720)</f>
        <v>474</v>
      </c>
      <c r="B721" s="29" t="s">
        <v>1004</v>
      </c>
      <c r="C721" s="29" t="s">
        <v>1038</v>
      </c>
      <c r="D721" s="43" t="s">
        <v>1050</v>
      </c>
      <c r="E721" s="43" t="s">
        <v>1062</v>
      </c>
      <c r="F721" s="43" t="s">
        <v>33</v>
      </c>
      <c r="G721" s="43">
        <v>2</v>
      </c>
      <c r="H721" s="43" t="s">
        <v>1063</v>
      </c>
      <c r="I721" s="43" t="s">
        <v>927</v>
      </c>
      <c r="J721" s="43" t="s">
        <v>848</v>
      </c>
      <c r="K721" s="46">
        <v>800</v>
      </c>
      <c r="L721" s="46">
        <v>1208</v>
      </c>
      <c r="M721" s="86"/>
      <c r="N721" s="86"/>
    </row>
    <row r="722" ht="25" customHeight="1" spans="1:14">
      <c r="A722" s="29"/>
      <c r="B722" s="29"/>
      <c r="C722" s="29"/>
      <c r="D722" s="43"/>
      <c r="E722" s="43"/>
      <c r="F722" s="43"/>
      <c r="G722" s="43"/>
      <c r="H722" s="43" t="s">
        <v>23</v>
      </c>
      <c r="I722" s="43"/>
      <c r="J722" s="43" t="s">
        <v>1064</v>
      </c>
      <c r="K722" s="46">
        <v>408</v>
      </c>
      <c r="L722" s="46"/>
      <c r="M722" s="86"/>
      <c r="N722" s="86"/>
    </row>
    <row r="723" ht="25" customHeight="1" spans="1:14">
      <c r="A723" s="29">
        <f>COUNTA($A$4:A722)</f>
        <v>475</v>
      </c>
      <c r="B723" s="29" t="s">
        <v>1004</v>
      </c>
      <c r="C723" s="29" t="s">
        <v>1038</v>
      </c>
      <c r="D723" s="43" t="s">
        <v>1052</v>
      </c>
      <c r="E723" s="43" t="s">
        <v>1065</v>
      </c>
      <c r="F723" s="43" t="s">
        <v>133</v>
      </c>
      <c r="G723" s="43">
        <v>2</v>
      </c>
      <c r="H723" s="43" t="s">
        <v>76</v>
      </c>
      <c r="I723" s="43" t="s">
        <v>1052</v>
      </c>
      <c r="J723" s="43" t="s">
        <v>839</v>
      </c>
      <c r="K723" s="46">
        <v>1050</v>
      </c>
      <c r="L723" s="86">
        <v>5000</v>
      </c>
      <c r="M723" s="86"/>
      <c r="N723" s="86" t="s">
        <v>470</v>
      </c>
    </row>
    <row r="724" ht="25" customHeight="1" spans="1:14">
      <c r="A724" s="29"/>
      <c r="B724" s="29"/>
      <c r="C724" s="29"/>
      <c r="D724" s="43"/>
      <c r="E724" s="43"/>
      <c r="F724" s="43"/>
      <c r="G724" s="43"/>
      <c r="H724" s="29" t="s">
        <v>306</v>
      </c>
      <c r="I724" s="43"/>
      <c r="J724" s="29" t="s">
        <v>874</v>
      </c>
      <c r="K724" s="67">
        <v>2880</v>
      </c>
      <c r="L724" s="86"/>
      <c r="M724" s="86"/>
      <c r="N724" s="86"/>
    </row>
    <row r="725" ht="25" customHeight="1" spans="1:14">
      <c r="A725" s="29"/>
      <c r="B725" s="29"/>
      <c r="C725" s="29"/>
      <c r="D725" s="43"/>
      <c r="E725" s="43"/>
      <c r="F725" s="43"/>
      <c r="G725" s="43"/>
      <c r="H725" s="29" t="s">
        <v>1066</v>
      </c>
      <c r="I725" s="43"/>
      <c r="J725" s="68" t="s">
        <v>876</v>
      </c>
      <c r="K725" s="78">
        <v>1680</v>
      </c>
      <c r="L725" s="86"/>
      <c r="M725" s="86"/>
      <c r="N725" s="86"/>
    </row>
    <row r="726" ht="25" customHeight="1" spans="1:14">
      <c r="A726" s="29"/>
      <c r="B726" s="29"/>
      <c r="C726" s="29"/>
      <c r="D726" s="43"/>
      <c r="E726" s="43"/>
      <c r="F726" s="43"/>
      <c r="G726" s="43"/>
      <c r="H726" s="85" t="s">
        <v>23</v>
      </c>
      <c r="I726" s="43"/>
      <c r="J726" s="85" t="s">
        <v>1067</v>
      </c>
      <c r="K726" s="86">
        <v>423</v>
      </c>
      <c r="L726" s="86"/>
      <c r="M726" s="86"/>
      <c r="N726" s="86"/>
    </row>
    <row r="727" ht="25" customHeight="1" spans="1:14">
      <c r="A727" s="29">
        <f>COUNTA($A$4:A726)</f>
        <v>476</v>
      </c>
      <c r="B727" s="29" t="s">
        <v>1004</v>
      </c>
      <c r="C727" s="29" t="s">
        <v>1068</v>
      </c>
      <c r="D727" s="29" t="s">
        <v>1069</v>
      </c>
      <c r="E727" s="29" t="s">
        <v>1070</v>
      </c>
      <c r="F727" s="43" t="s">
        <v>217</v>
      </c>
      <c r="G727" s="43">
        <v>3</v>
      </c>
      <c r="H727" s="85" t="s">
        <v>76</v>
      </c>
      <c r="I727" s="29" t="s">
        <v>1071</v>
      </c>
      <c r="J727" s="29" t="s">
        <v>1072</v>
      </c>
      <c r="K727" s="29">
        <v>1080</v>
      </c>
      <c r="L727" s="29">
        <v>1800</v>
      </c>
      <c r="M727" s="43" t="s">
        <v>1073</v>
      </c>
      <c r="N727" s="43"/>
    </row>
    <row r="728" ht="25" customHeight="1" spans="1:14">
      <c r="A728" s="29"/>
      <c r="B728" s="29"/>
      <c r="C728" s="29"/>
      <c r="D728" s="29"/>
      <c r="E728" s="29"/>
      <c r="F728" s="43"/>
      <c r="G728" s="43"/>
      <c r="H728" s="29" t="s">
        <v>29</v>
      </c>
      <c r="I728" s="29" t="s">
        <v>1071</v>
      </c>
      <c r="J728" s="29" t="s">
        <v>848</v>
      </c>
      <c r="K728" s="29">
        <v>720</v>
      </c>
      <c r="L728" s="29"/>
      <c r="M728" s="43"/>
      <c r="N728" s="43"/>
    </row>
    <row r="729" ht="25" customHeight="1" spans="1:14">
      <c r="A729" s="29">
        <f>COUNTA($A$4:A728)</f>
        <v>477</v>
      </c>
      <c r="B729" s="29" t="s">
        <v>1004</v>
      </c>
      <c r="C729" s="43" t="s">
        <v>1074</v>
      </c>
      <c r="D729" s="43" t="s">
        <v>1075</v>
      </c>
      <c r="E729" s="43" t="s">
        <v>1076</v>
      </c>
      <c r="F729" s="43" t="s">
        <v>217</v>
      </c>
      <c r="G729" s="43">
        <v>5</v>
      </c>
      <c r="H729" s="29" t="s">
        <v>1077</v>
      </c>
      <c r="I729" s="29" t="s">
        <v>1075</v>
      </c>
      <c r="J729" s="29" t="s">
        <v>814</v>
      </c>
      <c r="K729" s="29">
        <v>300</v>
      </c>
      <c r="L729" s="29">
        <v>660</v>
      </c>
      <c r="M729" s="43" t="s">
        <v>1078</v>
      </c>
      <c r="N729" s="43"/>
    </row>
    <row r="730" ht="25" customHeight="1" spans="1:14">
      <c r="A730" s="29"/>
      <c r="B730" s="29"/>
      <c r="C730" s="43"/>
      <c r="D730" s="43"/>
      <c r="E730" s="43"/>
      <c r="F730" s="43"/>
      <c r="G730" s="43"/>
      <c r="H730" s="29" t="s">
        <v>1079</v>
      </c>
      <c r="I730" s="29" t="s">
        <v>1075</v>
      </c>
      <c r="J730" s="29" t="s">
        <v>814</v>
      </c>
      <c r="K730" s="29">
        <v>360</v>
      </c>
      <c r="L730" s="29"/>
      <c r="M730" s="43"/>
      <c r="N730" s="43"/>
    </row>
    <row r="731" ht="25" customHeight="1" spans="1:14">
      <c r="A731" s="29">
        <f>COUNTA($A$4:A730)</f>
        <v>478</v>
      </c>
      <c r="B731" s="29" t="s">
        <v>1004</v>
      </c>
      <c r="C731" s="29" t="s">
        <v>1074</v>
      </c>
      <c r="D731" s="29" t="s">
        <v>1080</v>
      </c>
      <c r="E731" s="29" t="s">
        <v>1081</v>
      </c>
      <c r="F731" s="29" t="s">
        <v>33</v>
      </c>
      <c r="G731" s="29">
        <v>1</v>
      </c>
      <c r="H731" s="29" t="s">
        <v>207</v>
      </c>
      <c r="I731" s="29" t="s">
        <v>1082</v>
      </c>
      <c r="J731" s="29" t="s">
        <v>814</v>
      </c>
      <c r="K731" s="29">
        <v>400</v>
      </c>
      <c r="L731" s="29">
        <v>400</v>
      </c>
      <c r="M731" s="43"/>
      <c r="N731" s="43"/>
    </row>
    <row r="732" ht="25" customHeight="1" spans="1:14">
      <c r="A732" s="29">
        <f>COUNTA($A$4:A731)</f>
        <v>479</v>
      </c>
      <c r="B732" s="29" t="s">
        <v>1004</v>
      </c>
      <c r="C732" s="29" t="s">
        <v>1083</v>
      </c>
      <c r="D732" s="29" t="s">
        <v>1084</v>
      </c>
      <c r="E732" s="29" t="s">
        <v>1085</v>
      </c>
      <c r="F732" s="29" t="s">
        <v>33</v>
      </c>
      <c r="G732" s="29">
        <v>1</v>
      </c>
      <c r="H732" s="29" t="s">
        <v>34</v>
      </c>
      <c r="I732" s="29" t="s">
        <v>1086</v>
      </c>
      <c r="J732" s="29" t="s">
        <v>848</v>
      </c>
      <c r="K732" s="29">
        <v>640</v>
      </c>
      <c r="L732" s="29">
        <v>640</v>
      </c>
      <c r="M732" s="43"/>
      <c r="N732" s="43"/>
    </row>
    <row r="733" ht="25" customHeight="1" spans="1:14">
      <c r="A733" s="29">
        <f>COUNTA($A$4:A732)</f>
        <v>480</v>
      </c>
      <c r="B733" s="29" t="s">
        <v>1004</v>
      </c>
      <c r="C733" s="29" t="s">
        <v>1087</v>
      </c>
      <c r="D733" s="29" t="s">
        <v>1088</v>
      </c>
      <c r="E733" s="29" t="s">
        <v>1089</v>
      </c>
      <c r="F733" s="29" t="s">
        <v>96</v>
      </c>
      <c r="G733" s="29">
        <v>4</v>
      </c>
      <c r="H733" s="29" t="s">
        <v>306</v>
      </c>
      <c r="I733" s="29" t="s">
        <v>1090</v>
      </c>
      <c r="J733" s="29" t="s">
        <v>1010</v>
      </c>
      <c r="K733" s="29">
        <v>448</v>
      </c>
      <c r="L733" s="29">
        <v>832</v>
      </c>
      <c r="M733" s="43"/>
      <c r="N733" s="43"/>
    </row>
    <row r="734" ht="25" customHeight="1" spans="1:14">
      <c r="A734" s="29"/>
      <c r="B734" s="29"/>
      <c r="C734" s="29"/>
      <c r="D734" s="29"/>
      <c r="E734" s="29"/>
      <c r="F734" s="29"/>
      <c r="G734" s="29"/>
      <c r="H734" s="29" t="s">
        <v>29</v>
      </c>
      <c r="I734" s="29" t="s">
        <v>1090</v>
      </c>
      <c r="J734" s="29" t="s">
        <v>1091</v>
      </c>
      <c r="K734" s="29">
        <v>384</v>
      </c>
      <c r="L734" s="29"/>
      <c r="M734" s="43"/>
      <c r="N734" s="43"/>
    </row>
    <row r="735" ht="25" customHeight="1" spans="1:14">
      <c r="A735" s="29">
        <f>COUNTA($A$4:A734)</f>
        <v>481</v>
      </c>
      <c r="B735" s="29" t="s">
        <v>1004</v>
      </c>
      <c r="C735" s="29" t="s">
        <v>1087</v>
      </c>
      <c r="D735" s="29" t="s">
        <v>1088</v>
      </c>
      <c r="E735" s="29" t="s">
        <v>1092</v>
      </c>
      <c r="F735" s="29" t="s">
        <v>133</v>
      </c>
      <c r="G735" s="29">
        <v>5</v>
      </c>
      <c r="H735" s="29" t="s">
        <v>23</v>
      </c>
      <c r="I735" s="29" t="s">
        <v>1090</v>
      </c>
      <c r="J735" s="29" t="s">
        <v>1093</v>
      </c>
      <c r="K735" s="29">
        <v>432</v>
      </c>
      <c r="L735" s="29">
        <v>432</v>
      </c>
      <c r="M735" s="43"/>
      <c r="N735" s="43"/>
    </row>
    <row r="736" ht="25" customHeight="1" spans="1:14">
      <c r="A736" s="29">
        <f>COUNTA($A$4:A735)</f>
        <v>482</v>
      </c>
      <c r="B736" s="29" t="s">
        <v>1004</v>
      </c>
      <c r="C736" s="29" t="s">
        <v>1094</v>
      </c>
      <c r="D736" s="29" t="s">
        <v>1095</v>
      </c>
      <c r="E736" s="29" t="s">
        <v>1096</v>
      </c>
      <c r="F736" s="29" t="s">
        <v>96</v>
      </c>
      <c r="G736" s="29">
        <v>4</v>
      </c>
      <c r="H736" s="29" t="s">
        <v>62</v>
      </c>
      <c r="I736" s="29" t="s">
        <v>1095</v>
      </c>
      <c r="J736" s="29" t="s">
        <v>814</v>
      </c>
      <c r="K736" s="29">
        <v>320</v>
      </c>
      <c r="L736" s="29">
        <v>1120</v>
      </c>
      <c r="M736" s="29"/>
      <c r="N736" s="29"/>
    </row>
    <row r="737" ht="25" customHeight="1" spans="1:14">
      <c r="A737" s="29"/>
      <c r="B737" s="29"/>
      <c r="C737" s="29"/>
      <c r="D737" s="29"/>
      <c r="E737" s="29"/>
      <c r="F737" s="29"/>
      <c r="G737" s="29"/>
      <c r="H737" s="29" t="s">
        <v>1097</v>
      </c>
      <c r="I737" s="29"/>
      <c r="J737" s="29" t="s">
        <v>848</v>
      </c>
      <c r="K737" s="29">
        <v>800</v>
      </c>
      <c r="L737" s="29"/>
      <c r="M737" s="29"/>
      <c r="N737" s="29"/>
    </row>
    <row r="738" ht="25" customHeight="1" spans="1:14">
      <c r="A738" s="29">
        <f>COUNTA($A$4:A737)</f>
        <v>483</v>
      </c>
      <c r="B738" s="29" t="s">
        <v>1004</v>
      </c>
      <c r="C738" s="43" t="s">
        <v>1094</v>
      </c>
      <c r="D738" s="43" t="s">
        <v>1098</v>
      </c>
      <c r="E738" s="43" t="s">
        <v>1099</v>
      </c>
      <c r="F738" s="43" t="s">
        <v>33</v>
      </c>
      <c r="G738" s="43">
        <v>2</v>
      </c>
      <c r="H738" s="43" t="s">
        <v>830</v>
      </c>
      <c r="I738" s="43" t="s">
        <v>1100</v>
      </c>
      <c r="J738" s="43" t="s">
        <v>1101</v>
      </c>
      <c r="K738" s="43">
        <v>640</v>
      </c>
      <c r="L738" s="29">
        <v>1120</v>
      </c>
      <c r="M738" s="29" t="s">
        <v>1102</v>
      </c>
      <c r="N738" s="29"/>
    </row>
    <row r="739" ht="25" customHeight="1" spans="1:14">
      <c r="A739" s="29"/>
      <c r="B739" s="29"/>
      <c r="C739" s="43"/>
      <c r="D739" s="43"/>
      <c r="E739" s="43"/>
      <c r="F739" s="43"/>
      <c r="G739" s="43"/>
      <c r="H739" s="43" t="s">
        <v>23</v>
      </c>
      <c r="I739" s="43"/>
      <c r="J739" s="43" t="s">
        <v>1101</v>
      </c>
      <c r="K739" s="43">
        <v>480</v>
      </c>
      <c r="L739" s="29"/>
      <c r="M739" s="29"/>
      <c r="N739" s="29"/>
    </row>
    <row r="740" ht="25" customHeight="1" spans="1:14">
      <c r="A740" s="29">
        <f>COUNTA($A$4:A739)</f>
        <v>484</v>
      </c>
      <c r="B740" s="29" t="s">
        <v>1004</v>
      </c>
      <c r="C740" s="48" t="s">
        <v>1094</v>
      </c>
      <c r="D740" s="48" t="s">
        <v>1103</v>
      </c>
      <c r="E740" s="48" t="s">
        <v>1104</v>
      </c>
      <c r="F740" s="48" t="s">
        <v>133</v>
      </c>
      <c r="G740" s="48">
        <v>5</v>
      </c>
      <c r="H740" s="48" t="s">
        <v>1105</v>
      </c>
      <c r="I740" s="48" t="s">
        <v>1103</v>
      </c>
      <c r="J740" s="48" t="s">
        <v>1106</v>
      </c>
      <c r="K740" s="48">
        <v>690</v>
      </c>
      <c r="L740" s="29">
        <v>1530</v>
      </c>
      <c r="M740" s="29" t="s">
        <v>1107</v>
      </c>
      <c r="N740" s="29"/>
    </row>
    <row r="741" ht="25" customHeight="1" spans="1:14">
      <c r="A741" s="29"/>
      <c r="B741" s="29"/>
      <c r="C741" s="48"/>
      <c r="D741" s="48"/>
      <c r="E741" s="48"/>
      <c r="F741" s="48"/>
      <c r="G741" s="48"/>
      <c r="H741" s="48" t="s">
        <v>1108</v>
      </c>
      <c r="I741" s="48"/>
      <c r="J741" s="48" t="s">
        <v>848</v>
      </c>
      <c r="K741" s="48">
        <v>840</v>
      </c>
      <c r="L741" s="29"/>
      <c r="M741" s="29"/>
      <c r="N741" s="29"/>
    </row>
    <row r="742" ht="30" customHeight="1" spans="1:14">
      <c r="A742" s="29">
        <f>COUNTA($A$4:A741)</f>
        <v>485</v>
      </c>
      <c r="B742" s="29" t="s">
        <v>1004</v>
      </c>
      <c r="C742" s="29" t="s">
        <v>1109</v>
      </c>
      <c r="D742" s="87" t="s">
        <v>1110</v>
      </c>
      <c r="E742" s="29" t="s">
        <v>1111</v>
      </c>
      <c r="F742" s="29" t="s">
        <v>133</v>
      </c>
      <c r="G742" s="29">
        <v>4</v>
      </c>
      <c r="H742" s="29" t="s">
        <v>127</v>
      </c>
      <c r="I742" s="29" t="s">
        <v>1112</v>
      </c>
      <c r="J742" s="29" t="s">
        <v>955</v>
      </c>
      <c r="K742" s="29">
        <v>750</v>
      </c>
      <c r="L742" s="29">
        <v>750</v>
      </c>
      <c r="M742" s="43" t="s">
        <v>1113</v>
      </c>
      <c r="N742" s="43"/>
    </row>
    <row r="743" ht="25" customHeight="1" spans="1:14">
      <c r="A743" s="29">
        <f>COUNTA($A$4:A742)</f>
        <v>486</v>
      </c>
      <c r="B743" s="29" t="s">
        <v>1004</v>
      </c>
      <c r="C743" s="29" t="s">
        <v>1109</v>
      </c>
      <c r="D743" s="29" t="s">
        <v>1114</v>
      </c>
      <c r="E743" s="29" t="s">
        <v>1115</v>
      </c>
      <c r="F743" s="29" t="s">
        <v>28</v>
      </c>
      <c r="G743" s="29">
        <v>3</v>
      </c>
      <c r="H743" s="29" t="s">
        <v>24</v>
      </c>
      <c r="I743" s="29" t="s">
        <v>1114</v>
      </c>
      <c r="J743" s="29" t="s">
        <v>1116</v>
      </c>
      <c r="K743" s="29">
        <v>1600</v>
      </c>
      <c r="L743" s="29">
        <v>1960</v>
      </c>
      <c r="M743" s="29"/>
      <c r="N743" s="29"/>
    </row>
    <row r="744" ht="25" customHeight="1" spans="1:14">
      <c r="A744" s="29"/>
      <c r="B744" s="29"/>
      <c r="C744" s="29"/>
      <c r="D744" s="29"/>
      <c r="E744" s="29"/>
      <c r="F744" s="29"/>
      <c r="G744" s="29"/>
      <c r="H744" s="29" t="s">
        <v>23</v>
      </c>
      <c r="I744" s="29"/>
      <c r="J744" s="29" t="s">
        <v>938</v>
      </c>
      <c r="K744" s="29">
        <v>360</v>
      </c>
      <c r="L744" s="29"/>
      <c r="M744" s="29"/>
      <c r="N744" s="29"/>
    </row>
    <row r="745" ht="25" customHeight="1" spans="1:14">
      <c r="A745" s="29">
        <f>COUNTA($A$4:A744)</f>
        <v>487</v>
      </c>
      <c r="B745" s="29" t="s">
        <v>1004</v>
      </c>
      <c r="C745" s="29" t="s">
        <v>1109</v>
      </c>
      <c r="D745" s="29" t="s">
        <v>1117</v>
      </c>
      <c r="E745" s="29" t="s">
        <v>1118</v>
      </c>
      <c r="F745" s="29" t="s">
        <v>28</v>
      </c>
      <c r="G745" s="29">
        <v>3</v>
      </c>
      <c r="H745" s="29" t="s">
        <v>1119</v>
      </c>
      <c r="I745" s="29" t="s">
        <v>1117</v>
      </c>
      <c r="J745" s="29" t="s">
        <v>955</v>
      </c>
      <c r="K745" s="29">
        <v>1600</v>
      </c>
      <c r="L745" s="29">
        <v>2080</v>
      </c>
      <c r="M745" s="29" t="s">
        <v>1120</v>
      </c>
      <c r="N745" s="29"/>
    </row>
    <row r="746" ht="25" customHeight="1" spans="1:14">
      <c r="A746" s="29"/>
      <c r="B746" s="29"/>
      <c r="C746" s="29"/>
      <c r="D746" s="29"/>
      <c r="E746" s="29"/>
      <c r="F746" s="29"/>
      <c r="G746" s="29"/>
      <c r="H746" s="29" t="s">
        <v>62</v>
      </c>
      <c r="I746" s="29"/>
      <c r="J746" s="29" t="s">
        <v>841</v>
      </c>
      <c r="K746" s="29">
        <v>480</v>
      </c>
      <c r="L746" s="29"/>
      <c r="M746" s="29"/>
      <c r="N746" s="29"/>
    </row>
    <row r="747" ht="25" customHeight="1" spans="1:14">
      <c r="A747" s="29">
        <f>COUNTA($A$4:A746)</f>
        <v>488</v>
      </c>
      <c r="B747" s="29" t="s">
        <v>1004</v>
      </c>
      <c r="C747" s="29" t="s">
        <v>1109</v>
      </c>
      <c r="D747" s="29" t="s">
        <v>1117</v>
      </c>
      <c r="E747" s="29" t="s">
        <v>1121</v>
      </c>
      <c r="F747" s="29" t="s">
        <v>28</v>
      </c>
      <c r="G747" s="29">
        <v>3</v>
      </c>
      <c r="H747" s="29" t="s">
        <v>29</v>
      </c>
      <c r="I747" s="29" t="s">
        <v>1117</v>
      </c>
      <c r="J747" s="29" t="s">
        <v>814</v>
      </c>
      <c r="K747" s="29">
        <v>480</v>
      </c>
      <c r="L747" s="29">
        <v>480</v>
      </c>
      <c r="M747" s="43" t="s">
        <v>1122</v>
      </c>
      <c r="N747" s="43"/>
    </row>
    <row r="748" ht="25" customHeight="1" spans="1:14">
      <c r="A748" s="29">
        <f>COUNTA($A$4:A747)</f>
        <v>489</v>
      </c>
      <c r="B748" s="29" t="s">
        <v>1004</v>
      </c>
      <c r="C748" s="29" t="s">
        <v>1123</v>
      </c>
      <c r="D748" s="29" t="s">
        <v>1124</v>
      </c>
      <c r="E748" s="29" t="s">
        <v>1125</v>
      </c>
      <c r="F748" s="29" t="s">
        <v>41</v>
      </c>
      <c r="G748" s="29">
        <v>5</v>
      </c>
      <c r="H748" s="29" t="s">
        <v>34</v>
      </c>
      <c r="I748" s="29" t="s">
        <v>1124</v>
      </c>
      <c r="J748" s="29" t="s">
        <v>814</v>
      </c>
      <c r="K748" s="29">
        <v>320</v>
      </c>
      <c r="L748" s="29">
        <v>560</v>
      </c>
      <c r="M748" s="43"/>
      <c r="N748" s="43"/>
    </row>
    <row r="749" ht="25" customHeight="1" spans="1:14">
      <c r="A749" s="29"/>
      <c r="B749" s="29"/>
      <c r="C749" s="29"/>
      <c r="D749" s="29"/>
      <c r="E749" s="29"/>
      <c r="F749" s="29"/>
      <c r="G749" s="29"/>
      <c r="H749" s="29" t="s">
        <v>1045</v>
      </c>
      <c r="I749" s="29" t="s">
        <v>1124</v>
      </c>
      <c r="J749" s="29" t="s">
        <v>879</v>
      </c>
      <c r="K749" s="29">
        <v>240</v>
      </c>
      <c r="L749" s="29"/>
      <c r="M749" s="43"/>
      <c r="N749" s="43"/>
    </row>
    <row r="750" ht="25" customHeight="1" spans="1:14">
      <c r="A750" s="29">
        <f>COUNTA($A$4:A749)</f>
        <v>490</v>
      </c>
      <c r="B750" s="29" t="s">
        <v>1004</v>
      </c>
      <c r="C750" s="29" t="s">
        <v>1123</v>
      </c>
      <c r="D750" s="29" t="s">
        <v>1126</v>
      </c>
      <c r="E750" s="29" t="s">
        <v>1127</v>
      </c>
      <c r="F750" s="29" t="s">
        <v>41</v>
      </c>
      <c r="G750" s="29">
        <v>6</v>
      </c>
      <c r="H750" s="29" t="s">
        <v>34</v>
      </c>
      <c r="I750" s="29" t="s">
        <v>1128</v>
      </c>
      <c r="J750" s="29" t="s">
        <v>848</v>
      </c>
      <c r="K750" s="29">
        <v>640</v>
      </c>
      <c r="L750" s="29">
        <v>640</v>
      </c>
      <c r="M750" s="43" t="s">
        <v>1129</v>
      </c>
      <c r="N750" s="43"/>
    </row>
    <row r="751" ht="25" customHeight="1" spans="1:14">
      <c r="A751" s="29">
        <f>COUNTA($A$4:A750)</f>
        <v>491</v>
      </c>
      <c r="B751" s="29" t="s">
        <v>1004</v>
      </c>
      <c r="C751" s="29" t="s">
        <v>1123</v>
      </c>
      <c r="D751" s="29" t="s">
        <v>1126</v>
      </c>
      <c r="E751" s="29" t="s">
        <v>1130</v>
      </c>
      <c r="F751" s="29" t="s">
        <v>33</v>
      </c>
      <c r="G751" s="29">
        <v>3</v>
      </c>
      <c r="H751" s="29" t="s">
        <v>77</v>
      </c>
      <c r="I751" s="29" t="s">
        <v>1131</v>
      </c>
      <c r="J751" s="29" t="s">
        <v>814</v>
      </c>
      <c r="K751" s="29">
        <v>400</v>
      </c>
      <c r="L751" s="29">
        <v>400</v>
      </c>
      <c r="M751" s="43"/>
      <c r="N751" s="43"/>
    </row>
    <row r="752" ht="25" customHeight="1" spans="1:14">
      <c r="A752" s="29">
        <f>COUNTA($A$4:A751)</f>
        <v>492</v>
      </c>
      <c r="B752" s="29" t="s">
        <v>1004</v>
      </c>
      <c r="C752" s="29" t="s">
        <v>1123</v>
      </c>
      <c r="D752" s="29" t="s">
        <v>1132</v>
      </c>
      <c r="E752" s="29" t="s">
        <v>1133</v>
      </c>
      <c r="F752" s="29" t="s">
        <v>41</v>
      </c>
      <c r="G752" s="29">
        <v>3</v>
      </c>
      <c r="H752" s="29" t="s">
        <v>119</v>
      </c>
      <c r="I752" s="29" t="s">
        <v>1132</v>
      </c>
      <c r="J752" s="29" t="s">
        <v>988</v>
      </c>
      <c r="K752" s="29">
        <v>4000</v>
      </c>
      <c r="L752" s="29">
        <v>4000</v>
      </c>
      <c r="M752" s="43"/>
      <c r="N752" s="43"/>
    </row>
    <row r="753" ht="25" customHeight="1" spans="1:14">
      <c r="A753" s="29">
        <f>COUNTA($A$4:A752)</f>
        <v>493</v>
      </c>
      <c r="B753" s="29" t="s">
        <v>1004</v>
      </c>
      <c r="C753" s="18" t="s">
        <v>1123</v>
      </c>
      <c r="D753" s="18" t="s">
        <v>1134</v>
      </c>
      <c r="E753" s="18" t="s">
        <v>1135</v>
      </c>
      <c r="F753" s="18" t="s">
        <v>217</v>
      </c>
      <c r="G753" s="18">
        <v>6</v>
      </c>
      <c r="H753" s="18" t="s">
        <v>76</v>
      </c>
      <c r="I753" s="18" t="s">
        <v>1136</v>
      </c>
      <c r="J753" s="18" t="s">
        <v>814</v>
      </c>
      <c r="K753" s="18">
        <v>300</v>
      </c>
      <c r="L753" s="18">
        <v>300</v>
      </c>
      <c r="M753" s="28"/>
      <c r="N753" s="28"/>
    </row>
    <row r="754" ht="25" customHeight="1" spans="1:14">
      <c r="A754" s="29">
        <f>COUNTA($A$4:A753)</f>
        <v>494</v>
      </c>
      <c r="B754" s="29" t="s">
        <v>1004</v>
      </c>
      <c r="C754" s="18" t="s">
        <v>1123</v>
      </c>
      <c r="D754" s="29" t="s">
        <v>1132</v>
      </c>
      <c r="E754" s="29" t="s">
        <v>1137</v>
      </c>
      <c r="F754" s="29" t="s">
        <v>83</v>
      </c>
      <c r="G754" s="29">
        <v>1</v>
      </c>
      <c r="H754" s="29" t="s">
        <v>306</v>
      </c>
      <c r="I754" s="29" t="s">
        <v>1123</v>
      </c>
      <c r="J754" s="29" t="s">
        <v>945</v>
      </c>
      <c r="K754" s="29">
        <v>768</v>
      </c>
      <c r="L754" s="29">
        <v>768</v>
      </c>
      <c r="M754" s="29"/>
      <c r="N754" s="29"/>
    </row>
    <row r="755" ht="25" customHeight="1" spans="1:14">
      <c r="A755" s="29">
        <f>COUNTA($A$4:A754)</f>
        <v>495</v>
      </c>
      <c r="B755" s="29" t="s">
        <v>1004</v>
      </c>
      <c r="C755" s="29" t="s">
        <v>1138</v>
      </c>
      <c r="D755" s="29" t="s">
        <v>1139</v>
      </c>
      <c r="E755" s="29" t="s">
        <v>1140</v>
      </c>
      <c r="F755" s="30" t="s">
        <v>96</v>
      </c>
      <c r="G755" s="30" t="s">
        <v>618</v>
      </c>
      <c r="H755" s="29" t="s">
        <v>29</v>
      </c>
      <c r="I755" s="30" t="s">
        <v>1138</v>
      </c>
      <c r="J755" s="29" t="s">
        <v>814</v>
      </c>
      <c r="K755" s="29">
        <v>480</v>
      </c>
      <c r="L755" s="29">
        <v>480</v>
      </c>
      <c r="M755" s="29"/>
      <c r="N755" s="29"/>
    </row>
    <row r="756" ht="25" customHeight="1" spans="1:14">
      <c r="A756" s="29">
        <f>COUNTA($A$4:A755)</f>
        <v>496</v>
      </c>
      <c r="B756" s="29" t="s">
        <v>1004</v>
      </c>
      <c r="C756" s="29" t="s">
        <v>1138</v>
      </c>
      <c r="D756" s="29" t="s">
        <v>1141</v>
      </c>
      <c r="E756" s="29" t="s">
        <v>1142</v>
      </c>
      <c r="F756" s="29" t="s">
        <v>28</v>
      </c>
      <c r="G756" s="29">
        <v>4</v>
      </c>
      <c r="H756" s="29" t="s">
        <v>127</v>
      </c>
      <c r="I756" s="29" t="s">
        <v>1138</v>
      </c>
      <c r="J756" s="29" t="s">
        <v>848</v>
      </c>
      <c r="K756" s="29">
        <v>800</v>
      </c>
      <c r="L756" s="29">
        <v>800</v>
      </c>
      <c r="M756" s="29" t="s">
        <v>1143</v>
      </c>
      <c r="N756" s="29"/>
    </row>
    <row r="757" ht="25" customHeight="1" spans="1:14">
      <c r="A757" s="29">
        <f>COUNTA($A$4:A756)</f>
        <v>497</v>
      </c>
      <c r="B757" s="29" t="s">
        <v>1004</v>
      </c>
      <c r="C757" s="29" t="s">
        <v>1138</v>
      </c>
      <c r="D757" s="29" t="s">
        <v>1144</v>
      </c>
      <c r="E757" s="29" t="s">
        <v>1145</v>
      </c>
      <c r="F757" s="18" t="s">
        <v>217</v>
      </c>
      <c r="G757" s="29" t="s">
        <v>1146</v>
      </c>
      <c r="H757" s="29" t="s">
        <v>29</v>
      </c>
      <c r="I757" s="29" t="s">
        <v>1138</v>
      </c>
      <c r="J757" s="29" t="s">
        <v>823</v>
      </c>
      <c r="K757" s="29">
        <v>1080</v>
      </c>
      <c r="L757" s="29">
        <v>1080</v>
      </c>
      <c r="M757" s="29" t="s">
        <v>1147</v>
      </c>
      <c r="N757" s="29"/>
    </row>
    <row r="758" ht="25" customHeight="1" spans="1:14">
      <c r="A758" s="29">
        <f>COUNTA($A$4:A757)</f>
        <v>498</v>
      </c>
      <c r="B758" s="29" t="s">
        <v>1004</v>
      </c>
      <c r="C758" s="29" t="s">
        <v>1138</v>
      </c>
      <c r="D758" s="29" t="s">
        <v>1148</v>
      </c>
      <c r="E758" s="29" t="s">
        <v>1149</v>
      </c>
      <c r="F758" s="30" t="s">
        <v>133</v>
      </c>
      <c r="G758" s="30" t="s">
        <v>636</v>
      </c>
      <c r="H758" s="29" t="s">
        <v>62</v>
      </c>
      <c r="I758" s="30" t="s">
        <v>1138</v>
      </c>
      <c r="J758" s="29" t="s">
        <v>814</v>
      </c>
      <c r="K758" s="29">
        <v>240</v>
      </c>
      <c r="L758" s="29">
        <v>1224</v>
      </c>
      <c r="M758" s="29"/>
      <c r="N758" s="29"/>
    </row>
    <row r="759" ht="25" customHeight="1" spans="1:14">
      <c r="A759" s="29"/>
      <c r="B759" s="29"/>
      <c r="C759" s="29"/>
      <c r="D759" s="29"/>
      <c r="E759" s="29"/>
      <c r="F759" s="30"/>
      <c r="G759" s="30"/>
      <c r="H759" s="29" t="s">
        <v>1119</v>
      </c>
      <c r="I759" s="30" t="s">
        <v>1138</v>
      </c>
      <c r="J759" s="29" t="s">
        <v>962</v>
      </c>
      <c r="K759" s="29">
        <v>624</v>
      </c>
      <c r="L759" s="29"/>
      <c r="M759" s="29"/>
      <c r="N759" s="29"/>
    </row>
    <row r="760" ht="25" customHeight="1" spans="1:14">
      <c r="A760" s="29"/>
      <c r="B760" s="29"/>
      <c r="C760" s="29"/>
      <c r="D760" s="29"/>
      <c r="E760" s="29"/>
      <c r="F760" s="30"/>
      <c r="G760" s="30"/>
      <c r="H760" s="29" t="s">
        <v>29</v>
      </c>
      <c r="I760" s="30" t="s">
        <v>1138</v>
      </c>
      <c r="J760" s="29" t="s">
        <v>814</v>
      </c>
      <c r="K760" s="29">
        <v>360</v>
      </c>
      <c r="L760" s="29"/>
      <c r="M760" s="29"/>
      <c r="N760" s="29"/>
    </row>
    <row r="761" ht="25" customHeight="1" spans="1:14">
      <c r="A761" s="29">
        <f>COUNTA($A$4:A760)</f>
        <v>499</v>
      </c>
      <c r="B761" s="29" t="s">
        <v>1004</v>
      </c>
      <c r="C761" s="29" t="s">
        <v>1138</v>
      </c>
      <c r="D761" s="29" t="s">
        <v>1139</v>
      </c>
      <c r="E761" s="29" t="s">
        <v>1150</v>
      </c>
      <c r="F761" s="18" t="s">
        <v>217</v>
      </c>
      <c r="G761" s="30" t="s">
        <v>621</v>
      </c>
      <c r="H761" s="29" t="s">
        <v>1151</v>
      </c>
      <c r="I761" s="30" t="s">
        <v>1138</v>
      </c>
      <c r="J761" s="29" t="s">
        <v>866</v>
      </c>
      <c r="K761" s="88">
        <v>5760</v>
      </c>
      <c r="L761" s="88">
        <v>5000</v>
      </c>
      <c r="M761" s="88"/>
      <c r="N761" s="88" t="s">
        <v>470</v>
      </c>
    </row>
    <row r="762" ht="25" customHeight="1" spans="1:14">
      <c r="A762" s="29">
        <f>COUNTA($A$4:A761)</f>
        <v>500</v>
      </c>
      <c r="B762" s="29" t="s">
        <v>1004</v>
      </c>
      <c r="C762" s="29" t="s">
        <v>1152</v>
      </c>
      <c r="D762" s="29" t="s">
        <v>1153</v>
      </c>
      <c r="E762" s="29" t="s">
        <v>1154</v>
      </c>
      <c r="F762" s="29" t="s">
        <v>96</v>
      </c>
      <c r="G762" s="29">
        <v>1</v>
      </c>
      <c r="H762" s="29" t="s">
        <v>1155</v>
      </c>
      <c r="I762" s="29" t="s">
        <v>1156</v>
      </c>
      <c r="J762" s="29" t="s">
        <v>874</v>
      </c>
      <c r="K762" s="29">
        <v>2400</v>
      </c>
      <c r="L762" s="29">
        <v>2872</v>
      </c>
      <c r="M762" s="88"/>
      <c r="N762" s="88"/>
    </row>
    <row r="763" ht="25" customHeight="1" spans="1:14">
      <c r="A763" s="29"/>
      <c r="B763" s="29"/>
      <c r="C763" s="29"/>
      <c r="D763" s="29" t="s">
        <v>1153</v>
      </c>
      <c r="E763" s="29" t="s">
        <v>1154</v>
      </c>
      <c r="F763" s="29"/>
      <c r="G763" s="29"/>
      <c r="H763" s="29" t="s">
        <v>93</v>
      </c>
      <c r="I763" s="29" t="s">
        <v>1157</v>
      </c>
      <c r="J763" s="29" t="s">
        <v>1158</v>
      </c>
      <c r="K763" s="29">
        <v>472</v>
      </c>
      <c r="L763" s="29"/>
      <c r="M763" s="88"/>
      <c r="N763" s="88"/>
    </row>
    <row r="764" ht="25" customHeight="1" spans="1:14">
      <c r="A764" s="29">
        <f>COUNTA($A$4:A763)</f>
        <v>501</v>
      </c>
      <c r="B764" s="29" t="s">
        <v>1004</v>
      </c>
      <c r="C764" s="29" t="s">
        <v>1159</v>
      </c>
      <c r="D764" s="29" t="s">
        <v>1160</v>
      </c>
      <c r="E764" s="29" t="s">
        <v>1161</v>
      </c>
      <c r="F764" s="29" t="s">
        <v>33</v>
      </c>
      <c r="G764" s="29">
        <v>2</v>
      </c>
      <c r="H764" s="29" t="s">
        <v>29</v>
      </c>
      <c r="I764" s="29" t="s">
        <v>1162</v>
      </c>
      <c r="J764" s="29" t="s">
        <v>848</v>
      </c>
      <c r="K764" s="29">
        <v>960</v>
      </c>
      <c r="L764" s="29">
        <f>600*2*0.8</f>
        <v>960</v>
      </c>
      <c r="M764" s="29" t="s">
        <v>1163</v>
      </c>
      <c r="N764" s="29"/>
    </row>
    <row r="765" ht="25" customHeight="1" spans="1:14">
      <c r="A765" s="29">
        <f>COUNTA($A$4:A764)</f>
        <v>502</v>
      </c>
      <c r="B765" s="29" t="s">
        <v>1004</v>
      </c>
      <c r="C765" s="29" t="s">
        <v>1159</v>
      </c>
      <c r="D765" s="29" t="s">
        <v>1160</v>
      </c>
      <c r="E765" s="29" t="s">
        <v>1164</v>
      </c>
      <c r="F765" s="29" t="s">
        <v>41</v>
      </c>
      <c r="G765" s="29">
        <v>4</v>
      </c>
      <c r="H765" s="29" t="s">
        <v>34</v>
      </c>
      <c r="I765" s="29" t="s">
        <v>1165</v>
      </c>
      <c r="J765" s="29" t="s">
        <v>955</v>
      </c>
      <c r="K765" s="29">
        <v>800</v>
      </c>
      <c r="L765" s="29">
        <v>800</v>
      </c>
      <c r="M765" s="29" t="s">
        <v>1166</v>
      </c>
      <c r="N765" s="29"/>
    </row>
    <row r="766" ht="25" customHeight="1" spans="1:14">
      <c r="A766" s="29">
        <f>COUNTA($A$4:A765)</f>
        <v>503</v>
      </c>
      <c r="B766" s="29" t="s">
        <v>1004</v>
      </c>
      <c r="C766" s="29" t="s">
        <v>1167</v>
      </c>
      <c r="D766" s="29" t="s">
        <v>1168</v>
      </c>
      <c r="E766" s="29" t="s">
        <v>1169</v>
      </c>
      <c r="F766" s="29" t="s">
        <v>33</v>
      </c>
      <c r="G766" s="29">
        <v>3</v>
      </c>
      <c r="H766" s="29" t="s">
        <v>34</v>
      </c>
      <c r="I766" s="29" t="s">
        <v>1170</v>
      </c>
      <c r="J766" s="29" t="s">
        <v>945</v>
      </c>
      <c r="K766" s="29">
        <v>384</v>
      </c>
      <c r="L766" s="29">
        <v>384</v>
      </c>
      <c r="M766" s="29"/>
      <c r="N766" s="29"/>
    </row>
    <row r="767" ht="25" customHeight="1" spans="1:14">
      <c r="A767" s="29">
        <f>COUNTA($A$4:A766)</f>
        <v>504</v>
      </c>
      <c r="B767" s="29" t="s">
        <v>1004</v>
      </c>
      <c r="C767" s="29" t="s">
        <v>1167</v>
      </c>
      <c r="D767" s="29" t="s">
        <v>1171</v>
      </c>
      <c r="E767" s="29" t="s">
        <v>1172</v>
      </c>
      <c r="F767" s="29" t="s">
        <v>41</v>
      </c>
      <c r="G767" s="29">
        <v>2</v>
      </c>
      <c r="H767" s="29" t="s">
        <v>62</v>
      </c>
      <c r="I767" s="29" t="s">
        <v>1173</v>
      </c>
      <c r="J767" s="29" t="s">
        <v>841</v>
      </c>
      <c r="K767" s="29">
        <v>480</v>
      </c>
      <c r="L767" s="29">
        <v>480</v>
      </c>
      <c r="M767" s="43"/>
      <c r="N767" s="43"/>
    </row>
    <row r="768" ht="25" customHeight="1" spans="1:14">
      <c r="A768" s="29">
        <f>COUNTA($A$4:A767)</f>
        <v>505</v>
      </c>
      <c r="B768" s="29" t="s">
        <v>1004</v>
      </c>
      <c r="C768" s="29" t="s">
        <v>1167</v>
      </c>
      <c r="D768" s="29" t="s">
        <v>1171</v>
      </c>
      <c r="E768" s="29" t="s">
        <v>1174</v>
      </c>
      <c r="F768" s="29" t="s">
        <v>28</v>
      </c>
      <c r="G768" s="29">
        <v>2</v>
      </c>
      <c r="H768" s="18" t="s">
        <v>76</v>
      </c>
      <c r="I768" s="29" t="s">
        <v>1173</v>
      </c>
      <c r="J768" s="29" t="s">
        <v>848</v>
      </c>
      <c r="K768" s="29">
        <v>800</v>
      </c>
      <c r="L768" s="29">
        <v>800</v>
      </c>
      <c r="M768" s="43"/>
      <c r="N768" s="43"/>
    </row>
    <row r="769" ht="25" customHeight="1" spans="1:14">
      <c r="A769" s="29">
        <f>COUNTA($A$4:A768)</f>
        <v>506</v>
      </c>
      <c r="B769" s="29" t="s">
        <v>1004</v>
      </c>
      <c r="C769" s="29" t="s">
        <v>1167</v>
      </c>
      <c r="D769" s="29" t="s">
        <v>1171</v>
      </c>
      <c r="E769" s="29" t="s">
        <v>1175</v>
      </c>
      <c r="F769" s="29" t="s">
        <v>96</v>
      </c>
      <c r="G769" s="29">
        <v>4</v>
      </c>
      <c r="H769" s="29" t="s">
        <v>62</v>
      </c>
      <c r="I769" s="29" t="s">
        <v>1173</v>
      </c>
      <c r="J769" s="29" t="s">
        <v>814</v>
      </c>
      <c r="K769" s="29">
        <v>320</v>
      </c>
      <c r="L769" s="29">
        <v>320</v>
      </c>
      <c r="M769" s="43"/>
      <c r="N769" s="43"/>
    </row>
    <row r="770" ht="25" customHeight="1" spans="1:14">
      <c r="A770" s="29">
        <f>COUNTA($A$4:A769)</f>
        <v>507</v>
      </c>
      <c r="B770" s="29" t="s">
        <v>1004</v>
      </c>
      <c r="C770" s="29" t="s">
        <v>1167</v>
      </c>
      <c r="D770" s="29" t="s">
        <v>1168</v>
      </c>
      <c r="E770" s="29" t="s">
        <v>1176</v>
      </c>
      <c r="F770" s="29" t="s">
        <v>83</v>
      </c>
      <c r="G770" s="29">
        <v>3</v>
      </c>
      <c r="H770" s="43" t="s">
        <v>1177</v>
      </c>
      <c r="I770" s="29" t="s">
        <v>1178</v>
      </c>
      <c r="J770" s="29" t="s">
        <v>936</v>
      </c>
      <c r="K770" s="29">
        <v>616</v>
      </c>
      <c r="L770" s="29">
        <v>616</v>
      </c>
      <c r="M770" s="43"/>
      <c r="N770" s="43"/>
    </row>
    <row r="771" ht="30" customHeight="1" spans="1:14">
      <c r="A771" s="29">
        <f>COUNTA($A$4:A770)</f>
        <v>508</v>
      </c>
      <c r="B771" s="29" t="s">
        <v>1004</v>
      </c>
      <c r="C771" s="29" t="s">
        <v>1167</v>
      </c>
      <c r="D771" s="29" t="s">
        <v>461</v>
      </c>
      <c r="E771" s="29" t="s">
        <v>1179</v>
      </c>
      <c r="F771" s="29" t="s">
        <v>96</v>
      </c>
      <c r="G771" s="29">
        <v>3</v>
      </c>
      <c r="H771" s="43" t="s">
        <v>1180</v>
      </c>
      <c r="I771" s="29" t="s">
        <v>461</v>
      </c>
      <c r="J771" s="29" t="s">
        <v>1181</v>
      </c>
      <c r="K771" s="29">
        <v>784</v>
      </c>
      <c r="L771" s="29">
        <v>1744</v>
      </c>
      <c r="M771" s="43"/>
      <c r="N771" s="43"/>
    </row>
    <row r="772" ht="25" customHeight="1" spans="1:14">
      <c r="A772" s="29"/>
      <c r="B772" s="29"/>
      <c r="C772" s="29"/>
      <c r="D772" s="29"/>
      <c r="E772" s="29"/>
      <c r="F772" s="29"/>
      <c r="G772" s="29"/>
      <c r="H772" s="29" t="s">
        <v>34</v>
      </c>
      <c r="I772" s="29" t="s">
        <v>461</v>
      </c>
      <c r="J772" s="29" t="s">
        <v>823</v>
      </c>
      <c r="K772" s="29">
        <v>960</v>
      </c>
      <c r="L772" s="29"/>
      <c r="M772" s="43"/>
      <c r="N772" s="43"/>
    </row>
    <row r="773" ht="33" customHeight="1" spans="1:14">
      <c r="A773" s="29">
        <f>COUNTA($A$4:A772)</f>
        <v>509</v>
      </c>
      <c r="B773" s="29" t="s">
        <v>1182</v>
      </c>
      <c r="C773" s="79" t="s">
        <v>1183</v>
      </c>
      <c r="D773" s="89" t="s">
        <v>1184</v>
      </c>
      <c r="E773" s="89" t="s">
        <v>1185</v>
      </c>
      <c r="F773" s="89" t="s">
        <v>28</v>
      </c>
      <c r="G773" s="89">
        <v>1</v>
      </c>
      <c r="H773" s="89" t="s">
        <v>1186</v>
      </c>
      <c r="I773" s="79" t="s">
        <v>1187</v>
      </c>
      <c r="J773" s="79">
        <v>6</v>
      </c>
      <c r="K773" s="79">
        <v>3360</v>
      </c>
      <c r="L773" s="79">
        <v>3360</v>
      </c>
      <c r="M773" s="79"/>
      <c r="N773" s="79"/>
    </row>
    <row r="774" ht="33" customHeight="1" spans="1:14">
      <c r="A774" s="29">
        <f>COUNTA($A$4:A773)</f>
        <v>510</v>
      </c>
      <c r="B774" s="29" t="s">
        <v>1182</v>
      </c>
      <c r="C774" s="79" t="s">
        <v>1183</v>
      </c>
      <c r="D774" s="89" t="s">
        <v>1188</v>
      </c>
      <c r="E774" s="89" t="s">
        <v>1189</v>
      </c>
      <c r="F774" s="89" t="s">
        <v>28</v>
      </c>
      <c r="G774" s="79">
        <v>2</v>
      </c>
      <c r="H774" s="89" t="s">
        <v>1186</v>
      </c>
      <c r="I774" s="89" t="s">
        <v>1187</v>
      </c>
      <c r="J774" s="79">
        <v>4</v>
      </c>
      <c r="K774" s="79">
        <v>2240</v>
      </c>
      <c r="L774" s="79">
        <v>2240</v>
      </c>
      <c r="M774" s="79"/>
      <c r="N774" s="79"/>
    </row>
    <row r="775" ht="33" customHeight="1" spans="1:14">
      <c r="A775" s="29">
        <f>COUNTA($A$4:A774)</f>
        <v>511</v>
      </c>
      <c r="B775" s="29" t="s">
        <v>1182</v>
      </c>
      <c r="C775" s="79" t="s">
        <v>1183</v>
      </c>
      <c r="D775" s="79" t="s">
        <v>1190</v>
      </c>
      <c r="E775" s="79" t="s">
        <v>1191</v>
      </c>
      <c r="F775" s="89" t="s">
        <v>217</v>
      </c>
      <c r="G775" s="79">
        <v>3</v>
      </c>
      <c r="H775" s="89" t="s">
        <v>62</v>
      </c>
      <c r="I775" s="89" t="s">
        <v>1192</v>
      </c>
      <c r="J775" s="79">
        <v>1</v>
      </c>
      <c r="K775" s="79">
        <v>240</v>
      </c>
      <c r="L775" s="79">
        <v>240</v>
      </c>
      <c r="M775" s="79"/>
      <c r="N775" s="79"/>
    </row>
    <row r="776" ht="33" customHeight="1" spans="1:14">
      <c r="A776" s="29">
        <f>COUNTA($A$4:A775)</f>
        <v>512</v>
      </c>
      <c r="B776" s="29" t="s">
        <v>1182</v>
      </c>
      <c r="C776" s="79" t="s">
        <v>1183</v>
      </c>
      <c r="D776" s="79" t="s">
        <v>1190</v>
      </c>
      <c r="E776" s="89" t="s">
        <v>1193</v>
      </c>
      <c r="F776" s="89" t="s">
        <v>133</v>
      </c>
      <c r="G776" s="89">
        <v>3</v>
      </c>
      <c r="H776" s="89" t="s">
        <v>62</v>
      </c>
      <c r="I776" s="89" t="s">
        <v>1192</v>
      </c>
      <c r="J776" s="89">
        <v>2.5</v>
      </c>
      <c r="K776" s="79">
        <v>600</v>
      </c>
      <c r="L776" s="79">
        <v>600</v>
      </c>
      <c r="M776" s="79"/>
      <c r="N776" s="79"/>
    </row>
    <row r="777" ht="33" customHeight="1" spans="1:14">
      <c r="A777" s="29">
        <f>COUNTA($A$4:A776)</f>
        <v>513</v>
      </c>
      <c r="B777" s="29" t="s">
        <v>1182</v>
      </c>
      <c r="C777" s="79" t="s">
        <v>1183</v>
      </c>
      <c r="D777" s="79" t="s">
        <v>1190</v>
      </c>
      <c r="E777" s="89" t="s">
        <v>1194</v>
      </c>
      <c r="F777" s="89" t="s">
        <v>96</v>
      </c>
      <c r="G777" s="89">
        <v>9</v>
      </c>
      <c r="H777" s="79" t="s">
        <v>62</v>
      </c>
      <c r="I777" s="89" t="s">
        <v>1192</v>
      </c>
      <c r="J777" s="79">
        <v>1.5</v>
      </c>
      <c r="K777" s="79">
        <v>480</v>
      </c>
      <c r="L777" s="79">
        <v>480</v>
      </c>
      <c r="M777" s="79"/>
      <c r="N777" s="79"/>
    </row>
    <row r="778" ht="25" customHeight="1" spans="1:14">
      <c r="A778" s="29">
        <f>COUNTA($A$4:A777)</f>
        <v>514</v>
      </c>
      <c r="B778" s="29" t="s">
        <v>1182</v>
      </c>
      <c r="C778" s="79" t="s">
        <v>1195</v>
      </c>
      <c r="D778" s="79" t="s">
        <v>1196</v>
      </c>
      <c r="E778" s="79" t="s">
        <v>1193</v>
      </c>
      <c r="F778" s="79" t="s">
        <v>133</v>
      </c>
      <c r="G778" s="79">
        <v>5</v>
      </c>
      <c r="H778" s="79" t="s">
        <v>34</v>
      </c>
      <c r="I778" s="79" t="s">
        <v>1197</v>
      </c>
      <c r="J778" s="79">
        <v>3</v>
      </c>
      <c r="K778" s="79">
        <v>720</v>
      </c>
      <c r="L778" s="90">
        <v>960</v>
      </c>
      <c r="M778" s="79"/>
      <c r="N778" s="79" t="s">
        <v>1198</v>
      </c>
    </row>
    <row r="779" ht="25" customHeight="1" spans="1:14">
      <c r="A779" s="29"/>
      <c r="B779" s="29"/>
      <c r="C779" s="79"/>
      <c r="D779" s="79"/>
      <c r="E779" s="79"/>
      <c r="F779" s="79"/>
      <c r="G779" s="79"/>
      <c r="H779" s="79" t="s">
        <v>62</v>
      </c>
      <c r="I779" s="79" t="s">
        <v>1197</v>
      </c>
      <c r="J779" s="79">
        <v>1</v>
      </c>
      <c r="K779" s="79">
        <v>240</v>
      </c>
      <c r="L779" s="90"/>
      <c r="M779" s="79"/>
      <c r="N779" s="79"/>
    </row>
    <row r="780" ht="33" customHeight="1" spans="1:14">
      <c r="A780" s="29">
        <f>COUNTA($A$4:A779)</f>
        <v>515</v>
      </c>
      <c r="B780" s="29" t="s">
        <v>1182</v>
      </c>
      <c r="C780" s="79" t="s">
        <v>1195</v>
      </c>
      <c r="D780" s="79" t="s">
        <v>1196</v>
      </c>
      <c r="E780" s="79" t="s">
        <v>1199</v>
      </c>
      <c r="F780" s="79" t="s">
        <v>33</v>
      </c>
      <c r="G780" s="79">
        <v>4</v>
      </c>
      <c r="H780" s="79" t="s">
        <v>34</v>
      </c>
      <c r="I780" s="79" t="s">
        <v>1197</v>
      </c>
      <c r="J780" s="79">
        <v>1.5</v>
      </c>
      <c r="K780" s="79">
        <v>480</v>
      </c>
      <c r="L780" s="79">
        <v>480</v>
      </c>
      <c r="M780" s="79"/>
      <c r="N780" s="79"/>
    </row>
    <row r="781" ht="33" customHeight="1" spans="1:14">
      <c r="A781" s="29">
        <f>COUNTA($A$4:A780)</f>
        <v>516</v>
      </c>
      <c r="B781" s="29" t="s">
        <v>1182</v>
      </c>
      <c r="C781" s="79" t="s">
        <v>1195</v>
      </c>
      <c r="D781" s="79" t="s">
        <v>1200</v>
      </c>
      <c r="E781" s="79" t="s">
        <v>1201</v>
      </c>
      <c r="F781" s="79" t="s">
        <v>96</v>
      </c>
      <c r="G781" s="79">
        <v>4</v>
      </c>
      <c r="H781" s="79" t="s">
        <v>62</v>
      </c>
      <c r="I781" s="79" t="s">
        <v>1202</v>
      </c>
      <c r="J781" s="79">
        <v>1</v>
      </c>
      <c r="K781" s="79">
        <v>320</v>
      </c>
      <c r="L781" s="79">
        <v>320</v>
      </c>
      <c r="M781" s="79"/>
      <c r="N781" s="79"/>
    </row>
    <row r="782" ht="33" customHeight="1" spans="1:14">
      <c r="A782" s="29">
        <f>COUNTA($A$4:A781)</f>
        <v>517</v>
      </c>
      <c r="B782" s="29" t="s">
        <v>1182</v>
      </c>
      <c r="C782" s="79" t="s">
        <v>1195</v>
      </c>
      <c r="D782" s="79" t="s">
        <v>1200</v>
      </c>
      <c r="E782" s="79" t="s">
        <v>1203</v>
      </c>
      <c r="F782" s="79" t="s">
        <v>96</v>
      </c>
      <c r="G782" s="79">
        <v>3</v>
      </c>
      <c r="H782" s="79" t="s">
        <v>62</v>
      </c>
      <c r="I782" s="79" t="s">
        <v>1204</v>
      </c>
      <c r="J782" s="79">
        <v>1.6</v>
      </c>
      <c r="K782" s="79">
        <v>512</v>
      </c>
      <c r="L782" s="79">
        <v>512</v>
      </c>
      <c r="M782" s="79"/>
      <c r="N782" s="79"/>
    </row>
    <row r="783" ht="33" customHeight="1" spans="1:14">
      <c r="A783" s="29">
        <f>COUNTA($A$4:A782)</f>
        <v>518</v>
      </c>
      <c r="B783" s="29" t="s">
        <v>1182</v>
      </c>
      <c r="C783" s="79" t="s">
        <v>1195</v>
      </c>
      <c r="D783" s="79" t="s">
        <v>1200</v>
      </c>
      <c r="E783" s="79" t="s">
        <v>1205</v>
      </c>
      <c r="F783" s="79" t="s">
        <v>28</v>
      </c>
      <c r="G783" s="79">
        <v>4</v>
      </c>
      <c r="H783" s="79" t="s">
        <v>62</v>
      </c>
      <c r="I783" s="79" t="s">
        <v>1204</v>
      </c>
      <c r="J783" s="79">
        <v>6.2</v>
      </c>
      <c r="K783" s="79">
        <v>1984</v>
      </c>
      <c r="L783" s="79">
        <v>1984</v>
      </c>
      <c r="M783" s="79"/>
      <c r="N783" s="79"/>
    </row>
    <row r="784" ht="25" customHeight="1" spans="1:14">
      <c r="A784" s="29">
        <f>COUNTA($A$4:A783)</f>
        <v>519</v>
      </c>
      <c r="B784" s="29" t="s">
        <v>1182</v>
      </c>
      <c r="C784" s="79" t="s">
        <v>1195</v>
      </c>
      <c r="D784" s="79" t="s">
        <v>1206</v>
      </c>
      <c r="E784" s="79" t="s">
        <v>1207</v>
      </c>
      <c r="F784" s="79" t="s">
        <v>133</v>
      </c>
      <c r="G784" s="79">
        <v>6</v>
      </c>
      <c r="H784" s="79" t="s">
        <v>62</v>
      </c>
      <c r="I784" s="79" t="s">
        <v>1208</v>
      </c>
      <c r="J784" s="79">
        <v>3.5</v>
      </c>
      <c r="K784" s="79">
        <v>840</v>
      </c>
      <c r="L784" s="90">
        <v>1590</v>
      </c>
      <c r="M784" s="79"/>
      <c r="N784" s="79"/>
    </row>
    <row r="785" ht="25" customHeight="1" spans="1:14">
      <c r="A785" s="29"/>
      <c r="B785" s="29"/>
      <c r="C785" s="79"/>
      <c r="D785" s="79"/>
      <c r="E785" s="79"/>
      <c r="F785" s="79"/>
      <c r="G785" s="79"/>
      <c r="H785" s="79" t="s">
        <v>1209</v>
      </c>
      <c r="I785" s="79" t="s">
        <v>1208</v>
      </c>
      <c r="J785" s="79">
        <v>2.5</v>
      </c>
      <c r="K785" s="79">
        <v>750</v>
      </c>
      <c r="L785" s="90"/>
      <c r="M785" s="79"/>
      <c r="N785" s="79"/>
    </row>
    <row r="786" ht="33" customHeight="1" spans="1:14">
      <c r="A786" s="29">
        <f>COUNTA($A$4:A785)</f>
        <v>520</v>
      </c>
      <c r="B786" s="29" t="s">
        <v>1182</v>
      </c>
      <c r="C786" s="79" t="s">
        <v>1195</v>
      </c>
      <c r="D786" s="79" t="s">
        <v>1206</v>
      </c>
      <c r="E786" s="79" t="s">
        <v>1210</v>
      </c>
      <c r="F786" s="79" t="s">
        <v>96</v>
      </c>
      <c r="G786" s="79">
        <v>2</v>
      </c>
      <c r="H786" s="79" t="s">
        <v>38</v>
      </c>
      <c r="I786" s="79" t="s">
        <v>1204</v>
      </c>
      <c r="J786" s="79">
        <v>24</v>
      </c>
      <c r="K786" s="79">
        <v>5000</v>
      </c>
      <c r="L786" s="79">
        <v>5000</v>
      </c>
      <c r="M786" s="79"/>
      <c r="N786" s="79"/>
    </row>
    <row r="787" ht="33" customHeight="1" spans="1:14">
      <c r="A787" s="29">
        <f>COUNTA($A$4:A786)</f>
        <v>521</v>
      </c>
      <c r="B787" s="29" t="s">
        <v>1182</v>
      </c>
      <c r="C787" s="79" t="s">
        <v>1195</v>
      </c>
      <c r="D787" s="79" t="s">
        <v>1196</v>
      </c>
      <c r="E787" s="79" t="s">
        <v>1211</v>
      </c>
      <c r="F787" s="79" t="s">
        <v>217</v>
      </c>
      <c r="G787" s="79">
        <v>4</v>
      </c>
      <c r="H787" s="79" t="s">
        <v>34</v>
      </c>
      <c r="I787" s="79" t="s">
        <v>1212</v>
      </c>
      <c r="J787" s="79">
        <v>2</v>
      </c>
      <c r="K787" s="79">
        <v>480</v>
      </c>
      <c r="L787" s="79">
        <v>480</v>
      </c>
      <c r="M787" s="79"/>
      <c r="N787" s="79"/>
    </row>
    <row r="788" ht="33" customHeight="1" spans="1:14">
      <c r="A788" s="29">
        <f>COUNTA($A$4:A787)</f>
        <v>522</v>
      </c>
      <c r="B788" s="29" t="s">
        <v>1182</v>
      </c>
      <c r="C788" s="79" t="s">
        <v>1195</v>
      </c>
      <c r="D788" s="79" t="s">
        <v>1213</v>
      </c>
      <c r="E788" s="79" t="s">
        <v>1214</v>
      </c>
      <c r="F788" s="79" t="s">
        <v>96</v>
      </c>
      <c r="G788" s="79">
        <v>5</v>
      </c>
      <c r="H788" s="79" t="s">
        <v>34</v>
      </c>
      <c r="I788" s="79" t="s">
        <v>1212</v>
      </c>
      <c r="J788" s="79">
        <v>2</v>
      </c>
      <c r="K788" s="79">
        <v>640</v>
      </c>
      <c r="L788" s="79">
        <v>640</v>
      </c>
      <c r="M788" s="79"/>
      <c r="N788" s="79"/>
    </row>
    <row r="789" ht="33" customHeight="1" spans="1:14">
      <c r="A789" s="29">
        <f>COUNTA($A$4:A788)</f>
        <v>523</v>
      </c>
      <c r="B789" s="29" t="s">
        <v>1182</v>
      </c>
      <c r="C789" s="79" t="s">
        <v>1215</v>
      </c>
      <c r="D789" s="79" t="s">
        <v>1216</v>
      </c>
      <c r="E789" s="79" t="s">
        <v>1217</v>
      </c>
      <c r="F789" s="79" t="s">
        <v>83</v>
      </c>
      <c r="G789" s="79">
        <v>3</v>
      </c>
      <c r="H789" s="79" t="s">
        <v>306</v>
      </c>
      <c r="I789" s="79" t="s">
        <v>1183</v>
      </c>
      <c r="J789" s="79">
        <v>6</v>
      </c>
      <c r="K789" s="89">
        <v>3840</v>
      </c>
      <c r="L789" s="89">
        <v>3840</v>
      </c>
      <c r="M789" s="79"/>
      <c r="N789" s="79"/>
    </row>
    <row r="790" ht="33" customHeight="1" spans="1:14">
      <c r="A790" s="29">
        <f>COUNTA($A$4:A789)</f>
        <v>524</v>
      </c>
      <c r="B790" s="29" t="s">
        <v>1182</v>
      </c>
      <c r="C790" s="79" t="s">
        <v>1215</v>
      </c>
      <c r="D790" s="79" t="s">
        <v>1216</v>
      </c>
      <c r="E790" s="79" t="s">
        <v>1218</v>
      </c>
      <c r="F790" s="79" t="s">
        <v>112</v>
      </c>
      <c r="G790" s="79">
        <v>3</v>
      </c>
      <c r="H790" s="79" t="s">
        <v>62</v>
      </c>
      <c r="I790" s="79" t="s">
        <v>1216</v>
      </c>
      <c r="J790" s="79">
        <v>1.5</v>
      </c>
      <c r="K790" s="89">
        <v>600</v>
      </c>
      <c r="L790" s="89">
        <v>600</v>
      </c>
      <c r="M790" s="79"/>
      <c r="N790" s="79"/>
    </row>
    <row r="791" ht="33" customHeight="1" spans="1:14">
      <c r="A791" s="29">
        <f>COUNTA($A$4:A790)</f>
        <v>525</v>
      </c>
      <c r="B791" s="29" t="s">
        <v>1182</v>
      </c>
      <c r="C791" s="79" t="s">
        <v>1215</v>
      </c>
      <c r="D791" s="79" t="s">
        <v>1219</v>
      </c>
      <c r="E791" s="79" t="s">
        <v>1220</v>
      </c>
      <c r="F791" s="79" t="s">
        <v>96</v>
      </c>
      <c r="G791" s="79">
        <v>3</v>
      </c>
      <c r="H791" s="79" t="s">
        <v>1221</v>
      </c>
      <c r="I791" s="79" t="s">
        <v>1222</v>
      </c>
      <c r="J791" s="79">
        <v>3.5</v>
      </c>
      <c r="K791" s="89">
        <v>2240</v>
      </c>
      <c r="L791" s="89">
        <v>2240</v>
      </c>
      <c r="M791" s="79"/>
      <c r="N791" s="79"/>
    </row>
    <row r="792" ht="25" customHeight="1" spans="1:14">
      <c r="A792" s="29">
        <f>COUNTA($A$4:A791)</f>
        <v>526</v>
      </c>
      <c r="B792" s="29" t="s">
        <v>1182</v>
      </c>
      <c r="C792" s="79" t="s">
        <v>1215</v>
      </c>
      <c r="D792" s="79" t="s">
        <v>1223</v>
      </c>
      <c r="E792" s="79" t="s">
        <v>1224</v>
      </c>
      <c r="F792" s="79" t="s">
        <v>33</v>
      </c>
      <c r="G792" s="79">
        <v>5</v>
      </c>
      <c r="H792" s="79" t="s">
        <v>1221</v>
      </c>
      <c r="I792" s="79" t="s">
        <v>1223</v>
      </c>
      <c r="J792" s="79">
        <v>7</v>
      </c>
      <c r="K792" s="89">
        <v>5000</v>
      </c>
      <c r="L792" s="89">
        <v>5000</v>
      </c>
      <c r="M792" s="79"/>
      <c r="N792" s="79" t="s">
        <v>1225</v>
      </c>
    </row>
    <row r="793" ht="25" customHeight="1" spans="1:14">
      <c r="A793" s="29"/>
      <c r="B793" s="29"/>
      <c r="C793" s="79"/>
      <c r="D793" s="79"/>
      <c r="E793" s="79"/>
      <c r="F793" s="79"/>
      <c r="G793" s="79"/>
      <c r="H793" s="79" t="s">
        <v>62</v>
      </c>
      <c r="I793" s="79"/>
      <c r="J793" s="79">
        <v>2</v>
      </c>
      <c r="K793" s="89"/>
      <c r="L793" s="89"/>
      <c r="M793" s="79"/>
      <c r="N793" s="79"/>
    </row>
    <row r="794" ht="25" customHeight="1" spans="1:14">
      <c r="A794" s="29">
        <f>COUNTA($A$4:A793)</f>
        <v>527</v>
      </c>
      <c r="B794" s="29" t="s">
        <v>1182</v>
      </c>
      <c r="C794" s="79" t="s">
        <v>1215</v>
      </c>
      <c r="D794" s="79" t="s">
        <v>1223</v>
      </c>
      <c r="E794" s="79" t="s">
        <v>1226</v>
      </c>
      <c r="F794" s="79" t="s">
        <v>33</v>
      </c>
      <c r="G794" s="79">
        <v>5</v>
      </c>
      <c r="H794" s="79" t="s">
        <v>62</v>
      </c>
      <c r="I794" s="79" t="s">
        <v>1223</v>
      </c>
      <c r="J794" s="79">
        <v>3</v>
      </c>
      <c r="K794" s="89">
        <v>960</v>
      </c>
      <c r="L794" s="91">
        <v>2880</v>
      </c>
      <c r="M794" s="79"/>
      <c r="N794" s="79"/>
    </row>
    <row r="795" ht="25" customHeight="1" spans="1:14">
      <c r="A795" s="29"/>
      <c r="B795" s="29"/>
      <c r="C795" s="79"/>
      <c r="D795" s="79"/>
      <c r="E795" s="79"/>
      <c r="F795" s="79"/>
      <c r="G795" s="79"/>
      <c r="H795" s="79" t="s">
        <v>1221</v>
      </c>
      <c r="I795" s="79"/>
      <c r="J795" s="79">
        <v>3</v>
      </c>
      <c r="K795" s="89">
        <v>1920</v>
      </c>
      <c r="L795" s="91"/>
      <c r="M795" s="79"/>
      <c r="N795" s="79"/>
    </row>
    <row r="796" ht="33" customHeight="1" spans="1:14">
      <c r="A796" s="29">
        <f>COUNTA($A$4:A795)</f>
        <v>528</v>
      </c>
      <c r="B796" s="29" t="s">
        <v>1182</v>
      </c>
      <c r="C796" s="79" t="s">
        <v>1215</v>
      </c>
      <c r="D796" s="79" t="s">
        <v>1223</v>
      </c>
      <c r="E796" s="79" t="s">
        <v>1227</v>
      </c>
      <c r="F796" s="79" t="s">
        <v>33</v>
      </c>
      <c r="G796" s="79">
        <v>3</v>
      </c>
      <c r="H796" s="79" t="s">
        <v>62</v>
      </c>
      <c r="I796" s="79" t="s">
        <v>1223</v>
      </c>
      <c r="J796" s="79">
        <v>4</v>
      </c>
      <c r="K796" s="89">
        <v>1280</v>
      </c>
      <c r="L796" s="89">
        <v>1280</v>
      </c>
      <c r="M796" s="79"/>
      <c r="N796" s="79"/>
    </row>
    <row r="797" ht="33" customHeight="1" spans="1:14">
      <c r="A797" s="29">
        <f>COUNTA($A$4:A796)</f>
        <v>529</v>
      </c>
      <c r="B797" s="29" t="s">
        <v>1182</v>
      </c>
      <c r="C797" s="79" t="s">
        <v>1215</v>
      </c>
      <c r="D797" s="89" t="s">
        <v>1228</v>
      </c>
      <c r="E797" s="79" t="s">
        <v>1229</v>
      </c>
      <c r="F797" s="79" t="s">
        <v>41</v>
      </c>
      <c r="G797" s="79">
        <v>3</v>
      </c>
      <c r="H797" s="79" t="s">
        <v>62</v>
      </c>
      <c r="I797" s="89" t="s">
        <v>1228</v>
      </c>
      <c r="J797" s="79">
        <v>1</v>
      </c>
      <c r="K797" s="89">
        <v>320</v>
      </c>
      <c r="L797" s="89">
        <v>320</v>
      </c>
      <c r="M797" s="79"/>
      <c r="N797" s="79"/>
    </row>
    <row r="798" ht="33" customHeight="1" spans="1:14">
      <c r="A798" s="29">
        <f>COUNTA($A$4:A797)</f>
        <v>530</v>
      </c>
      <c r="B798" s="29" t="s">
        <v>1182</v>
      </c>
      <c r="C798" s="79" t="s">
        <v>1230</v>
      </c>
      <c r="D798" s="79" t="s">
        <v>1231</v>
      </c>
      <c r="E798" s="79" t="s">
        <v>1232</v>
      </c>
      <c r="F798" s="29" t="s">
        <v>28</v>
      </c>
      <c r="G798" s="79">
        <v>2</v>
      </c>
      <c r="H798" s="79" t="s">
        <v>1233</v>
      </c>
      <c r="I798" s="79" t="s">
        <v>1234</v>
      </c>
      <c r="J798" s="79">
        <v>8.9</v>
      </c>
      <c r="K798" s="38">
        <v>3987.2</v>
      </c>
      <c r="L798" s="38">
        <v>3987.2</v>
      </c>
      <c r="M798" s="79"/>
      <c r="N798" s="92"/>
    </row>
    <row r="799" ht="25" customHeight="1" spans="1:14">
      <c r="A799" s="29">
        <f>COUNTA($A$4:A798)</f>
        <v>531</v>
      </c>
      <c r="B799" s="29" t="s">
        <v>1182</v>
      </c>
      <c r="C799" s="79" t="s">
        <v>1230</v>
      </c>
      <c r="D799" s="79" t="s">
        <v>1235</v>
      </c>
      <c r="E799" s="79" t="s">
        <v>1236</v>
      </c>
      <c r="F799" s="79" t="s">
        <v>217</v>
      </c>
      <c r="G799" s="79">
        <v>4</v>
      </c>
      <c r="H799" s="79" t="s">
        <v>169</v>
      </c>
      <c r="I799" s="79" t="s">
        <v>1237</v>
      </c>
      <c r="J799" s="79">
        <v>3.5</v>
      </c>
      <c r="K799" s="79">
        <v>1680</v>
      </c>
      <c r="L799" s="90">
        <v>2277</v>
      </c>
      <c r="M799" s="79"/>
      <c r="N799" s="79" t="s">
        <v>1238</v>
      </c>
    </row>
    <row r="800" ht="25" customHeight="1" spans="1:14">
      <c r="A800" s="29"/>
      <c r="B800" s="29"/>
      <c r="C800" s="79"/>
      <c r="D800" s="79"/>
      <c r="E800" s="79"/>
      <c r="F800" s="79"/>
      <c r="G800" s="79"/>
      <c r="H800" s="79" t="s">
        <v>23</v>
      </c>
      <c r="I800" s="79"/>
      <c r="J800" s="79">
        <v>21</v>
      </c>
      <c r="K800" s="79">
        <v>189</v>
      </c>
      <c r="L800" s="90"/>
      <c r="M800" s="79"/>
      <c r="N800" s="79"/>
    </row>
    <row r="801" ht="25" customHeight="1" spans="1:14">
      <c r="A801" s="29"/>
      <c r="B801" s="29"/>
      <c r="C801" s="79"/>
      <c r="D801" s="79"/>
      <c r="E801" s="79"/>
      <c r="F801" s="79"/>
      <c r="G801" s="79"/>
      <c r="H801" s="79" t="s">
        <v>62</v>
      </c>
      <c r="I801" s="79"/>
      <c r="J801" s="79">
        <v>1.7</v>
      </c>
      <c r="K801" s="79">
        <v>408</v>
      </c>
      <c r="L801" s="90"/>
      <c r="M801" s="79"/>
      <c r="N801" s="79"/>
    </row>
    <row r="802" ht="33" customHeight="1" spans="1:14">
      <c r="A802" s="29">
        <f>COUNTA($A$4:A801)</f>
        <v>532</v>
      </c>
      <c r="B802" s="29" t="s">
        <v>1182</v>
      </c>
      <c r="C802" s="79" t="s">
        <v>1230</v>
      </c>
      <c r="D802" s="79" t="s">
        <v>1235</v>
      </c>
      <c r="E802" s="79" t="s">
        <v>1239</v>
      </c>
      <c r="F802" s="29" t="s">
        <v>41</v>
      </c>
      <c r="G802" s="79">
        <v>3</v>
      </c>
      <c r="H802" s="79" t="s">
        <v>169</v>
      </c>
      <c r="I802" s="79" t="s">
        <v>1237</v>
      </c>
      <c r="J802" s="79">
        <v>2</v>
      </c>
      <c r="K802" s="79">
        <v>1280</v>
      </c>
      <c r="L802" s="79">
        <v>1280</v>
      </c>
      <c r="M802" s="79"/>
      <c r="N802" s="79" t="s">
        <v>1240</v>
      </c>
    </row>
    <row r="803" ht="33" customHeight="1" spans="1:14">
      <c r="A803" s="29">
        <f>COUNTA($A$4:A802)</f>
        <v>533</v>
      </c>
      <c r="B803" s="29" t="s">
        <v>1182</v>
      </c>
      <c r="C803" s="79" t="s">
        <v>1230</v>
      </c>
      <c r="D803" s="79" t="s">
        <v>1235</v>
      </c>
      <c r="E803" s="79" t="s">
        <v>1241</v>
      </c>
      <c r="F803" s="29" t="s">
        <v>28</v>
      </c>
      <c r="G803" s="79">
        <v>6</v>
      </c>
      <c r="H803" s="79" t="s">
        <v>169</v>
      </c>
      <c r="I803" s="79" t="s">
        <v>1237</v>
      </c>
      <c r="J803" s="79">
        <v>5</v>
      </c>
      <c r="K803" s="79">
        <v>3200</v>
      </c>
      <c r="L803" s="79">
        <v>3200</v>
      </c>
      <c r="M803" s="38">
        <v>800</v>
      </c>
      <c r="N803" s="38" t="s">
        <v>1242</v>
      </c>
    </row>
    <row r="804" ht="33" customHeight="1" spans="1:14">
      <c r="A804" s="29">
        <f>COUNTA($A$4:A803)</f>
        <v>534</v>
      </c>
      <c r="B804" s="29" t="s">
        <v>1182</v>
      </c>
      <c r="C804" s="79" t="s">
        <v>1230</v>
      </c>
      <c r="D804" s="79" t="s">
        <v>1235</v>
      </c>
      <c r="E804" s="79" t="s">
        <v>1243</v>
      </c>
      <c r="F804" s="29" t="s">
        <v>41</v>
      </c>
      <c r="G804" s="79">
        <v>5</v>
      </c>
      <c r="H804" s="79" t="s">
        <v>169</v>
      </c>
      <c r="I804" s="79" t="s">
        <v>1237</v>
      </c>
      <c r="J804" s="79">
        <v>5.5</v>
      </c>
      <c r="K804" s="79">
        <v>3520</v>
      </c>
      <c r="L804" s="79">
        <v>3520</v>
      </c>
      <c r="M804" s="16"/>
      <c r="N804" s="79"/>
    </row>
    <row r="805" ht="33" customHeight="1" spans="1:14">
      <c r="A805" s="29">
        <f>COUNTA($A$4:A804)</f>
        <v>535</v>
      </c>
      <c r="B805" s="29" t="s">
        <v>1182</v>
      </c>
      <c r="C805" s="79" t="s">
        <v>1230</v>
      </c>
      <c r="D805" s="79" t="s">
        <v>1235</v>
      </c>
      <c r="E805" s="79" t="s">
        <v>1244</v>
      </c>
      <c r="F805" s="29" t="s">
        <v>28</v>
      </c>
      <c r="G805" s="79">
        <v>3</v>
      </c>
      <c r="H805" s="79" t="s">
        <v>169</v>
      </c>
      <c r="I805" s="79" t="s">
        <v>1237</v>
      </c>
      <c r="J805" s="79">
        <v>4.5</v>
      </c>
      <c r="K805" s="79">
        <v>2880</v>
      </c>
      <c r="L805" s="79">
        <v>2880</v>
      </c>
      <c r="M805" s="79"/>
      <c r="N805" s="92"/>
    </row>
    <row r="806" ht="33" customHeight="1" spans="1:14">
      <c r="A806" s="29">
        <f>COUNTA($A$4:A805)</f>
        <v>536</v>
      </c>
      <c r="B806" s="29" t="s">
        <v>1182</v>
      </c>
      <c r="C806" s="79" t="s">
        <v>1230</v>
      </c>
      <c r="D806" s="79" t="s">
        <v>1245</v>
      </c>
      <c r="E806" s="79" t="s">
        <v>1246</v>
      </c>
      <c r="F806" s="29" t="s">
        <v>41</v>
      </c>
      <c r="G806" s="79">
        <v>3</v>
      </c>
      <c r="H806" s="79" t="s">
        <v>169</v>
      </c>
      <c r="I806" s="79" t="s">
        <v>1247</v>
      </c>
      <c r="J806" s="79">
        <v>3</v>
      </c>
      <c r="K806" s="79">
        <v>1920</v>
      </c>
      <c r="L806" s="79">
        <v>1920</v>
      </c>
      <c r="M806" s="79"/>
      <c r="N806" s="92"/>
    </row>
    <row r="807" ht="33" customHeight="1" spans="1:14">
      <c r="A807" s="29">
        <f>COUNTA($A$4:A806)</f>
        <v>537</v>
      </c>
      <c r="B807" s="29" t="s">
        <v>1182</v>
      </c>
      <c r="C807" s="79" t="s">
        <v>1230</v>
      </c>
      <c r="D807" s="79" t="s">
        <v>1248</v>
      </c>
      <c r="E807" s="79" t="s">
        <v>1249</v>
      </c>
      <c r="F807" s="90" t="s">
        <v>1250</v>
      </c>
      <c r="G807" s="79">
        <v>1</v>
      </c>
      <c r="H807" s="79" t="s">
        <v>62</v>
      </c>
      <c r="I807" s="79" t="s">
        <v>1251</v>
      </c>
      <c r="J807" s="79">
        <v>1.5</v>
      </c>
      <c r="K807" s="79">
        <v>480</v>
      </c>
      <c r="L807" s="79">
        <v>480</v>
      </c>
      <c r="M807" s="79"/>
      <c r="N807" s="92"/>
    </row>
    <row r="808" ht="33" customHeight="1" spans="1:14">
      <c r="A808" s="29">
        <f>COUNTA($A$4:A807)</f>
        <v>538</v>
      </c>
      <c r="B808" s="29" t="s">
        <v>1182</v>
      </c>
      <c r="C808" s="79" t="s">
        <v>1230</v>
      </c>
      <c r="D808" s="79" t="s">
        <v>1252</v>
      </c>
      <c r="E808" s="79" t="s">
        <v>1253</v>
      </c>
      <c r="F808" s="79" t="s">
        <v>217</v>
      </c>
      <c r="G808" s="79">
        <v>5</v>
      </c>
      <c r="H808" s="79" t="s">
        <v>339</v>
      </c>
      <c r="I808" s="79" t="s">
        <v>1254</v>
      </c>
      <c r="J808" s="79">
        <v>2</v>
      </c>
      <c r="K808" s="79">
        <v>960</v>
      </c>
      <c r="L808" s="79">
        <v>960</v>
      </c>
      <c r="M808" s="79"/>
      <c r="N808" s="92"/>
    </row>
    <row r="809" ht="33" customHeight="1" spans="1:14">
      <c r="A809" s="29">
        <f>COUNTA($A$4:A808)</f>
        <v>539</v>
      </c>
      <c r="B809" s="29" t="s">
        <v>1182</v>
      </c>
      <c r="C809" s="79" t="s">
        <v>1230</v>
      </c>
      <c r="D809" s="79" t="s">
        <v>1235</v>
      </c>
      <c r="E809" s="89" t="s">
        <v>1255</v>
      </c>
      <c r="F809" s="79" t="s">
        <v>217</v>
      </c>
      <c r="G809" s="79">
        <v>2</v>
      </c>
      <c r="H809" s="79" t="s">
        <v>23</v>
      </c>
      <c r="I809" s="79" t="s">
        <v>1237</v>
      </c>
      <c r="J809" s="79">
        <v>40</v>
      </c>
      <c r="K809" s="79">
        <v>360</v>
      </c>
      <c r="L809" s="79">
        <v>360</v>
      </c>
      <c r="M809" s="79">
        <v>360</v>
      </c>
      <c r="N809" s="79" t="s">
        <v>1256</v>
      </c>
    </row>
    <row r="810" ht="33" customHeight="1" spans="1:14">
      <c r="A810" s="29">
        <f>COUNTA($A$4:A809)</f>
        <v>540</v>
      </c>
      <c r="B810" s="29" t="s">
        <v>1182</v>
      </c>
      <c r="C810" s="79" t="s">
        <v>1257</v>
      </c>
      <c r="D810" s="79" t="s">
        <v>1258</v>
      </c>
      <c r="E810" s="79" t="s">
        <v>1259</v>
      </c>
      <c r="F810" s="79" t="s">
        <v>217</v>
      </c>
      <c r="G810" s="79">
        <v>7</v>
      </c>
      <c r="H810" s="79" t="s">
        <v>62</v>
      </c>
      <c r="I810" s="79" t="s">
        <v>1260</v>
      </c>
      <c r="J810" s="79">
        <v>5.3</v>
      </c>
      <c r="K810" s="79">
        <v>1272</v>
      </c>
      <c r="L810" s="79">
        <v>1272</v>
      </c>
      <c r="M810" s="79"/>
      <c r="N810" s="92"/>
    </row>
    <row r="811" ht="33" customHeight="1" spans="1:14">
      <c r="A811" s="29">
        <f>COUNTA($A$4:A810)</f>
        <v>541</v>
      </c>
      <c r="B811" s="29" t="s">
        <v>1182</v>
      </c>
      <c r="C811" s="79" t="s">
        <v>1257</v>
      </c>
      <c r="D811" s="79" t="s">
        <v>1258</v>
      </c>
      <c r="E811" s="79" t="s">
        <v>1261</v>
      </c>
      <c r="F811" s="79" t="s">
        <v>217</v>
      </c>
      <c r="G811" s="79">
        <v>4</v>
      </c>
      <c r="H811" s="79" t="s">
        <v>62</v>
      </c>
      <c r="I811" s="79" t="s">
        <v>1260</v>
      </c>
      <c r="J811" s="79">
        <v>1.2</v>
      </c>
      <c r="K811" s="79">
        <v>288</v>
      </c>
      <c r="L811" s="79">
        <v>288</v>
      </c>
      <c r="M811" s="79"/>
      <c r="N811" s="92"/>
    </row>
    <row r="812" ht="33" customHeight="1" spans="1:14">
      <c r="A812" s="29">
        <f>COUNTA($A$4:A811)</f>
        <v>542</v>
      </c>
      <c r="B812" s="29" t="s">
        <v>1182</v>
      </c>
      <c r="C812" s="79" t="s">
        <v>1257</v>
      </c>
      <c r="D812" s="79" t="s">
        <v>1258</v>
      </c>
      <c r="E812" s="79" t="s">
        <v>1262</v>
      </c>
      <c r="F812" s="79" t="s">
        <v>33</v>
      </c>
      <c r="G812" s="79">
        <v>3</v>
      </c>
      <c r="H812" s="79" t="s">
        <v>62</v>
      </c>
      <c r="I812" s="79" t="s">
        <v>1260</v>
      </c>
      <c r="J812" s="79">
        <v>1</v>
      </c>
      <c r="K812" s="79">
        <v>320</v>
      </c>
      <c r="L812" s="79">
        <v>320</v>
      </c>
      <c r="M812" s="79"/>
      <c r="N812" s="92"/>
    </row>
    <row r="813" ht="33" customHeight="1" spans="1:14">
      <c r="A813" s="29">
        <f>COUNTA($A$4:A812)</f>
        <v>543</v>
      </c>
      <c r="B813" s="29" t="s">
        <v>1182</v>
      </c>
      <c r="C813" s="79" t="s">
        <v>1257</v>
      </c>
      <c r="D813" s="79" t="s">
        <v>1263</v>
      </c>
      <c r="E813" s="79" t="s">
        <v>1264</v>
      </c>
      <c r="F813" s="79" t="s">
        <v>28</v>
      </c>
      <c r="G813" s="79">
        <v>2</v>
      </c>
      <c r="H813" s="79" t="s">
        <v>306</v>
      </c>
      <c r="I813" s="79" t="s">
        <v>1265</v>
      </c>
      <c r="J813" s="79">
        <v>1.6</v>
      </c>
      <c r="K813" s="79">
        <v>1024</v>
      </c>
      <c r="L813" s="79">
        <v>1024</v>
      </c>
      <c r="M813" s="79"/>
      <c r="N813" s="92"/>
    </row>
    <row r="814" ht="33" customHeight="1" spans="1:14">
      <c r="A814" s="29">
        <f>COUNTA($A$4:A813)</f>
        <v>544</v>
      </c>
      <c r="B814" s="29" t="s">
        <v>1182</v>
      </c>
      <c r="C814" s="79" t="s">
        <v>1257</v>
      </c>
      <c r="D814" s="79" t="s">
        <v>1266</v>
      </c>
      <c r="E814" s="79" t="s">
        <v>1267</v>
      </c>
      <c r="F814" s="79" t="s">
        <v>133</v>
      </c>
      <c r="G814" s="79">
        <v>4</v>
      </c>
      <c r="H814" s="79" t="s">
        <v>1268</v>
      </c>
      <c r="I814" s="79" t="s">
        <v>1269</v>
      </c>
      <c r="J814" s="79">
        <v>6</v>
      </c>
      <c r="K814" s="79">
        <v>5000</v>
      </c>
      <c r="L814" s="79">
        <v>5000</v>
      </c>
      <c r="M814" s="79"/>
      <c r="N814" s="92"/>
    </row>
    <row r="815" ht="33" customHeight="1" spans="1:14">
      <c r="A815" s="29">
        <f>COUNTA($A$4:A814)</f>
        <v>545</v>
      </c>
      <c r="B815" s="29" t="s">
        <v>1182</v>
      </c>
      <c r="C815" s="79" t="s">
        <v>1257</v>
      </c>
      <c r="D815" s="79" t="s">
        <v>1270</v>
      </c>
      <c r="E815" s="79" t="s">
        <v>1271</v>
      </c>
      <c r="F815" s="79" t="s">
        <v>41</v>
      </c>
      <c r="G815" s="79">
        <v>2</v>
      </c>
      <c r="H815" s="79" t="s">
        <v>1268</v>
      </c>
      <c r="I815" s="79" t="s">
        <v>1272</v>
      </c>
      <c r="J815" s="79">
        <v>12</v>
      </c>
      <c r="K815" s="79">
        <v>5000</v>
      </c>
      <c r="L815" s="79">
        <v>5000</v>
      </c>
      <c r="M815" s="79"/>
      <c r="N815" s="92"/>
    </row>
    <row r="816" ht="33" customHeight="1" spans="1:14">
      <c r="A816" s="29">
        <f>COUNTA($A$4:A815)</f>
        <v>546</v>
      </c>
      <c r="B816" s="29" t="s">
        <v>1182</v>
      </c>
      <c r="C816" s="79" t="s">
        <v>1257</v>
      </c>
      <c r="D816" s="79" t="s">
        <v>1273</v>
      </c>
      <c r="E816" s="79" t="s">
        <v>1274</v>
      </c>
      <c r="F816" s="79" t="s">
        <v>133</v>
      </c>
      <c r="G816" s="79">
        <v>2</v>
      </c>
      <c r="H816" s="79" t="s">
        <v>62</v>
      </c>
      <c r="I816" s="79" t="s">
        <v>1272</v>
      </c>
      <c r="J816" s="79">
        <v>1</v>
      </c>
      <c r="K816" s="79">
        <v>240</v>
      </c>
      <c r="L816" s="79">
        <v>240</v>
      </c>
      <c r="M816" s="79"/>
      <c r="N816" s="92"/>
    </row>
    <row r="817" ht="33" customHeight="1" spans="1:14">
      <c r="A817" s="29">
        <f>COUNTA($A$4:A816)</f>
        <v>547</v>
      </c>
      <c r="B817" s="29" t="s">
        <v>1182</v>
      </c>
      <c r="C817" s="79" t="s">
        <v>1257</v>
      </c>
      <c r="D817" s="79" t="s">
        <v>1273</v>
      </c>
      <c r="E817" s="79" t="s">
        <v>1275</v>
      </c>
      <c r="F817" s="79" t="s">
        <v>41</v>
      </c>
      <c r="G817" s="79">
        <v>2</v>
      </c>
      <c r="H817" s="79" t="s">
        <v>62</v>
      </c>
      <c r="I817" s="79" t="s">
        <v>1272</v>
      </c>
      <c r="J817" s="79">
        <v>4.5</v>
      </c>
      <c r="K817" s="79">
        <v>1440</v>
      </c>
      <c r="L817" s="79">
        <v>1440</v>
      </c>
      <c r="M817" s="79"/>
      <c r="N817" s="92"/>
    </row>
    <row r="818" ht="33" customHeight="1" spans="1:14">
      <c r="A818" s="29">
        <f>COUNTA($A$4:A817)</f>
        <v>548</v>
      </c>
      <c r="B818" s="29" t="s">
        <v>1182</v>
      </c>
      <c r="C818" s="79" t="s">
        <v>1257</v>
      </c>
      <c r="D818" s="79" t="s">
        <v>1273</v>
      </c>
      <c r="E818" s="79" t="s">
        <v>1276</v>
      </c>
      <c r="F818" s="79" t="s">
        <v>96</v>
      </c>
      <c r="G818" s="79">
        <v>3</v>
      </c>
      <c r="H818" s="79" t="s">
        <v>62</v>
      </c>
      <c r="I818" s="79" t="s">
        <v>1272</v>
      </c>
      <c r="J818" s="79">
        <v>5</v>
      </c>
      <c r="K818" s="79">
        <v>1600</v>
      </c>
      <c r="L818" s="79">
        <v>1600</v>
      </c>
      <c r="M818" s="79"/>
      <c r="N818" s="92"/>
    </row>
    <row r="819" ht="25" customHeight="1" spans="1:14">
      <c r="A819" s="29">
        <f>COUNTA($A$4:A818)</f>
        <v>549</v>
      </c>
      <c r="B819" s="29" t="s">
        <v>1182</v>
      </c>
      <c r="C819" s="79" t="s">
        <v>1257</v>
      </c>
      <c r="D819" s="79" t="s">
        <v>1266</v>
      </c>
      <c r="E819" s="79" t="s">
        <v>1277</v>
      </c>
      <c r="F819" s="79" t="s">
        <v>217</v>
      </c>
      <c r="G819" s="79">
        <v>3</v>
      </c>
      <c r="H819" s="79" t="s">
        <v>62</v>
      </c>
      <c r="I819" s="79" t="s">
        <v>1278</v>
      </c>
      <c r="J819" s="79">
        <v>1</v>
      </c>
      <c r="K819" s="79">
        <v>5000</v>
      </c>
      <c r="L819" s="79">
        <v>5000</v>
      </c>
      <c r="M819" s="79"/>
      <c r="N819" s="92"/>
    </row>
    <row r="820" ht="25" customHeight="1" spans="1:14">
      <c r="A820" s="29"/>
      <c r="B820" s="29"/>
      <c r="C820" s="79"/>
      <c r="D820" s="79"/>
      <c r="E820" s="79"/>
      <c r="F820" s="79"/>
      <c r="G820" s="79"/>
      <c r="H820" s="79" t="s">
        <v>460</v>
      </c>
      <c r="I820" s="79" t="s">
        <v>1279</v>
      </c>
      <c r="J820" s="79">
        <v>11</v>
      </c>
      <c r="K820" s="79"/>
      <c r="L820" s="79"/>
      <c r="M820" s="79"/>
      <c r="N820" s="92"/>
    </row>
    <row r="821" ht="33" customHeight="1" spans="1:14">
      <c r="A821" s="29">
        <f>COUNTA($A$4:A820)</f>
        <v>550</v>
      </c>
      <c r="B821" s="29" t="s">
        <v>1182</v>
      </c>
      <c r="C821" s="79" t="s">
        <v>1257</v>
      </c>
      <c r="D821" s="79" t="s">
        <v>1273</v>
      </c>
      <c r="E821" s="79" t="s">
        <v>1280</v>
      </c>
      <c r="F821" s="79" t="s">
        <v>96</v>
      </c>
      <c r="G821" s="79">
        <v>2</v>
      </c>
      <c r="H821" s="79" t="s">
        <v>62</v>
      </c>
      <c r="I821" s="79" t="s">
        <v>1272</v>
      </c>
      <c r="J821" s="79">
        <v>2</v>
      </c>
      <c r="K821" s="79">
        <v>640</v>
      </c>
      <c r="L821" s="79">
        <v>640</v>
      </c>
      <c r="M821" s="79"/>
      <c r="N821" s="92"/>
    </row>
    <row r="822" ht="33" customHeight="1" spans="1:14">
      <c r="A822" s="29">
        <f>COUNTA($A$4:A821)</f>
        <v>551</v>
      </c>
      <c r="B822" s="29" t="s">
        <v>1182</v>
      </c>
      <c r="C822" s="79" t="s">
        <v>1257</v>
      </c>
      <c r="D822" s="79" t="s">
        <v>1270</v>
      </c>
      <c r="E822" s="79" t="s">
        <v>1281</v>
      </c>
      <c r="F822" s="79" t="s">
        <v>96</v>
      </c>
      <c r="G822" s="79">
        <v>2</v>
      </c>
      <c r="H822" s="79" t="s">
        <v>1282</v>
      </c>
      <c r="I822" s="79" t="s">
        <v>1283</v>
      </c>
      <c r="J822" s="79">
        <v>3.8</v>
      </c>
      <c r="K822" s="79">
        <v>1216</v>
      </c>
      <c r="L822" s="79">
        <v>1216</v>
      </c>
      <c r="M822" s="79"/>
      <c r="N822" s="92"/>
    </row>
    <row r="823" ht="33" customHeight="1" spans="1:14">
      <c r="A823" s="29">
        <f>COUNTA($A$4:A822)</f>
        <v>552</v>
      </c>
      <c r="B823" s="29" t="s">
        <v>1182</v>
      </c>
      <c r="C823" s="79" t="s">
        <v>1257</v>
      </c>
      <c r="D823" s="79" t="s">
        <v>1270</v>
      </c>
      <c r="E823" s="79" t="s">
        <v>1284</v>
      </c>
      <c r="F823" s="79" t="s">
        <v>41</v>
      </c>
      <c r="G823" s="79">
        <v>1</v>
      </c>
      <c r="H823" s="79" t="s">
        <v>62</v>
      </c>
      <c r="I823" s="79" t="s">
        <v>1285</v>
      </c>
      <c r="J823" s="79">
        <v>1.5</v>
      </c>
      <c r="K823" s="79">
        <v>480</v>
      </c>
      <c r="L823" s="79">
        <v>480</v>
      </c>
      <c r="M823" s="79"/>
      <c r="N823" s="92"/>
    </row>
    <row r="824" ht="25" customHeight="1" spans="1:14">
      <c r="A824" s="29">
        <f>COUNTA($A$4:A823)</f>
        <v>553</v>
      </c>
      <c r="B824" s="29" t="s">
        <v>1182</v>
      </c>
      <c r="C824" s="79" t="s">
        <v>1257</v>
      </c>
      <c r="D824" s="79" t="s">
        <v>1270</v>
      </c>
      <c r="E824" s="79" t="s">
        <v>1286</v>
      </c>
      <c r="F824" s="79" t="s">
        <v>33</v>
      </c>
      <c r="G824" s="79">
        <v>4</v>
      </c>
      <c r="H824" s="79" t="s">
        <v>1268</v>
      </c>
      <c r="I824" s="79" t="s">
        <v>1272</v>
      </c>
      <c r="J824" s="79">
        <v>1</v>
      </c>
      <c r="K824" s="79">
        <v>1744</v>
      </c>
      <c r="L824" s="79">
        <v>1744</v>
      </c>
      <c r="M824" s="79"/>
      <c r="N824" s="92"/>
    </row>
    <row r="825" ht="25" customHeight="1" spans="1:14">
      <c r="A825" s="29"/>
      <c r="B825" s="29"/>
      <c r="C825" s="79"/>
      <c r="D825" s="79"/>
      <c r="E825" s="79"/>
      <c r="F825" s="79"/>
      <c r="G825" s="79"/>
      <c r="H825" s="79" t="s">
        <v>62</v>
      </c>
      <c r="I825" s="79" t="s">
        <v>1285</v>
      </c>
      <c r="J825" s="79">
        <v>1.7</v>
      </c>
      <c r="K825" s="79"/>
      <c r="L825" s="79"/>
      <c r="M825" s="79"/>
      <c r="N825" s="92"/>
    </row>
    <row r="826" ht="25" customHeight="1" spans="1:14">
      <c r="A826" s="29">
        <f>COUNTA($A$4:A825)</f>
        <v>554</v>
      </c>
      <c r="B826" s="29" t="s">
        <v>1182</v>
      </c>
      <c r="C826" s="79" t="s">
        <v>1257</v>
      </c>
      <c r="D826" s="79" t="s">
        <v>1266</v>
      </c>
      <c r="E826" s="79" t="s">
        <v>1287</v>
      </c>
      <c r="F826" s="79" t="s">
        <v>217</v>
      </c>
      <c r="G826" s="79">
        <v>10</v>
      </c>
      <c r="H826" s="79" t="s">
        <v>1268</v>
      </c>
      <c r="I826" s="79" t="s">
        <v>1269</v>
      </c>
      <c r="J826" s="79">
        <v>6</v>
      </c>
      <c r="K826" s="79">
        <v>5000</v>
      </c>
      <c r="L826" s="79">
        <v>5000</v>
      </c>
      <c r="M826" s="79"/>
      <c r="N826" s="79" t="s">
        <v>1288</v>
      </c>
    </row>
    <row r="827" ht="25" customHeight="1" spans="1:14">
      <c r="A827" s="29"/>
      <c r="B827" s="29"/>
      <c r="C827" s="79"/>
      <c r="D827" s="79"/>
      <c r="E827" s="79"/>
      <c r="F827" s="79"/>
      <c r="G827" s="79"/>
      <c r="H827" s="79" t="s">
        <v>38</v>
      </c>
      <c r="I827" s="79" t="s">
        <v>1278</v>
      </c>
      <c r="J827" s="79">
        <v>12</v>
      </c>
      <c r="K827" s="79"/>
      <c r="L827" s="79"/>
      <c r="M827" s="79"/>
      <c r="N827" s="79"/>
    </row>
    <row r="828" ht="25" customHeight="1" spans="1:14">
      <c r="A828" s="29">
        <f>COUNTA($A$4:A827)</f>
        <v>555</v>
      </c>
      <c r="B828" s="29" t="s">
        <v>1182</v>
      </c>
      <c r="C828" s="79" t="s">
        <v>1257</v>
      </c>
      <c r="D828" s="79" t="s">
        <v>1273</v>
      </c>
      <c r="E828" s="79" t="s">
        <v>1289</v>
      </c>
      <c r="F828" s="79" t="s">
        <v>28</v>
      </c>
      <c r="G828" s="79">
        <v>4</v>
      </c>
      <c r="H828" s="79" t="s">
        <v>38</v>
      </c>
      <c r="I828" s="79" t="s">
        <v>1272</v>
      </c>
      <c r="J828" s="79">
        <v>4</v>
      </c>
      <c r="K828" s="79">
        <v>3680</v>
      </c>
      <c r="L828" s="79">
        <v>3680</v>
      </c>
      <c r="M828" s="79"/>
      <c r="N828" s="79"/>
    </row>
    <row r="829" ht="25" customHeight="1" spans="1:14">
      <c r="A829" s="29"/>
      <c r="B829" s="29"/>
      <c r="C829" s="79"/>
      <c r="D829" s="79"/>
      <c r="E829" s="79"/>
      <c r="F829" s="79"/>
      <c r="G829" s="79"/>
      <c r="H829" s="79" t="s">
        <v>62</v>
      </c>
      <c r="I829" s="79" t="s">
        <v>1272</v>
      </c>
      <c r="J829" s="79">
        <v>1.5</v>
      </c>
      <c r="K829" s="79"/>
      <c r="L829" s="79"/>
      <c r="M829" s="79"/>
      <c r="N829" s="79"/>
    </row>
    <row r="830" ht="25" customHeight="1" spans="1:14">
      <c r="A830" s="29"/>
      <c r="B830" s="29"/>
      <c r="C830" s="79"/>
      <c r="D830" s="79"/>
      <c r="E830" s="79"/>
      <c r="F830" s="79"/>
      <c r="G830" s="79"/>
      <c r="H830" s="79" t="s">
        <v>1282</v>
      </c>
      <c r="I830" s="79" t="s">
        <v>1272</v>
      </c>
      <c r="J830" s="79">
        <v>3</v>
      </c>
      <c r="K830" s="79"/>
      <c r="L830" s="79"/>
      <c r="M830" s="79"/>
      <c r="N830" s="79"/>
    </row>
    <row r="831" ht="33" customHeight="1" spans="1:14">
      <c r="A831" s="29">
        <f>COUNTA($A$4:A830)</f>
        <v>556</v>
      </c>
      <c r="B831" s="29" t="s">
        <v>1182</v>
      </c>
      <c r="C831" s="79" t="s">
        <v>1257</v>
      </c>
      <c r="D831" s="79" t="s">
        <v>1273</v>
      </c>
      <c r="E831" s="79" t="s">
        <v>1290</v>
      </c>
      <c r="F831" s="79" t="s">
        <v>33</v>
      </c>
      <c r="G831" s="79">
        <v>2</v>
      </c>
      <c r="H831" s="79" t="s">
        <v>72</v>
      </c>
      <c r="I831" s="79" t="s">
        <v>1272</v>
      </c>
      <c r="J831" s="79">
        <v>6</v>
      </c>
      <c r="K831" s="79">
        <v>1200</v>
      </c>
      <c r="L831" s="79">
        <v>1200</v>
      </c>
      <c r="M831" s="79"/>
      <c r="N831" s="79" t="s">
        <v>1291</v>
      </c>
    </row>
    <row r="832" ht="33" customHeight="1" spans="1:14">
      <c r="A832" s="29">
        <f>COUNTA($A$4:A831)</f>
        <v>557</v>
      </c>
      <c r="B832" s="29" t="s">
        <v>1182</v>
      </c>
      <c r="C832" s="79" t="s">
        <v>1257</v>
      </c>
      <c r="D832" s="79" t="s">
        <v>1263</v>
      </c>
      <c r="E832" s="79" t="s">
        <v>1292</v>
      </c>
      <c r="F832" s="79" t="s">
        <v>217</v>
      </c>
      <c r="G832" s="79">
        <v>4</v>
      </c>
      <c r="H832" s="79" t="s">
        <v>62</v>
      </c>
      <c r="I832" s="79" t="s">
        <v>1265</v>
      </c>
      <c r="J832" s="79">
        <v>1.5</v>
      </c>
      <c r="K832" s="79">
        <v>360</v>
      </c>
      <c r="L832" s="79">
        <v>360</v>
      </c>
      <c r="M832" s="79"/>
      <c r="N832" s="79"/>
    </row>
    <row r="833" ht="33" customHeight="1" spans="1:14">
      <c r="A833" s="29">
        <f>COUNTA($A$4:A832)</f>
        <v>558</v>
      </c>
      <c r="B833" s="29" t="s">
        <v>1182</v>
      </c>
      <c r="C833" s="79" t="s">
        <v>1257</v>
      </c>
      <c r="D833" s="79" t="s">
        <v>1263</v>
      </c>
      <c r="E833" s="79" t="s">
        <v>1293</v>
      </c>
      <c r="F833" s="79" t="s">
        <v>96</v>
      </c>
      <c r="G833" s="79">
        <v>4</v>
      </c>
      <c r="H833" s="79" t="s">
        <v>62</v>
      </c>
      <c r="I833" s="79" t="s">
        <v>1294</v>
      </c>
      <c r="J833" s="79">
        <v>7</v>
      </c>
      <c r="K833" s="79">
        <v>2240</v>
      </c>
      <c r="L833" s="79">
        <v>2240</v>
      </c>
      <c r="M833" s="79"/>
      <c r="N833" s="92"/>
    </row>
    <row r="834" ht="33" customHeight="1" spans="1:14">
      <c r="A834" s="29">
        <f>COUNTA($A$4:A833)</f>
        <v>559</v>
      </c>
      <c r="B834" s="29" t="s">
        <v>1182</v>
      </c>
      <c r="C834" s="79" t="s">
        <v>1257</v>
      </c>
      <c r="D834" s="79" t="s">
        <v>1263</v>
      </c>
      <c r="E834" s="79" t="s">
        <v>1295</v>
      </c>
      <c r="F834" s="79" t="s">
        <v>41</v>
      </c>
      <c r="G834" s="79">
        <v>2</v>
      </c>
      <c r="H834" s="79" t="s">
        <v>62</v>
      </c>
      <c r="I834" s="79" t="s">
        <v>1294</v>
      </c>
      <c r="J834" s="79">
        <v>1.1</v>
      </c>
      <c r="K834" s="79">
        <v>352</v>
      </c>
      <c r="L834" s="79">
        <v>352</v>
      </c>
      <c r="M834" s="79"/>
      <c r="N834" s="92"/>
    </row>
    <row r="835" ht="33" customHeight="1" spans="1:14">
      <c r="A835" s="29">
        <f>COUNTA($A$4:A834)</f>
        <v>560</v>
      </c>
      <c r="B835" s="29" t="s">
        <v>1182</v>
      </c>
      <c r="C835" s="79" t="s">
        <v>1257</v>
      </c>
      <c r="D835" s="79" t="s">
        <v>1263</v>
      </c>
      <c r="E835" s="79" t="s">
        <v>1296</v>
      </c>
      <c r="F835" s="79" t="s">
        <v>28</v>
      </c>
      <c r="G835" s="79">
        <v>4</v>
      </c>
      <c r="H835" s="79" t="s">
        <v>62</v>
      </c>
      <c r="I835" s="79" t="s">
        <v>1294</v>
      </c>
      <c r="J835" s="79">
        <v>2.5</v>
      </c>
      <c r="K835" s="79">
        <v>800</v>
      </c>
      <c r="L835" s="79">
        <v>800</v>
      </c>
      <c r="M835" s="79"/>
      <c r="N835" s="92"/>
    </row>
    <row r="836" ht="33" customHeight="1" spans="1:14">
      <c r="A836" s="29">
        <f>COUNTA($A$4:A835)</f>
        <v>561</v>
      </c>
      <c r="B836" s="29" t="s">
        <v>1182</v>
      </c>
      <c r="C836" s="79" t="s">
        <v>1257</v>
      </c>
      <c r="D836" s="79" t="s">
        <v>1263</v>
      </c>
      <c r="E836" s="79" t="s">
        <v>1297</v>
      </c>
      <c r="F836" s="79" t="s">
        <v>33</v>
      </c>
      <c r="G836" s="79">
        <v>2</v>
      </c>
      <c r="H836" s="79" t="s">
        <v>72</v>
      </c>
      <c r="I836" s="79" t="s">
        <v>1265</v>
      </c>
      <c r="J836" s="79">
        <v>8</v>
      </c>
      <c r="K836" s="79">
        <v>1600</v>
      </c>
      <c r="L836" s="79">
        <v>1600</v>
      </c>
      <c r="M836" s="79"/>
      <c r="N836" s="92"/>
    </row>
    <row r="837" ht="33" customHeight="1" spans="1:14">
      <c r="A837" s="29">
        <f>COUNTA($A$4:A836)</f>
        <v>562</v>
      </c>
      <c r="B837" s="29" t="s">
        <v>1182</v>
      </c>
      <c r="C837" s="79" t="s">
        <v>1257</v>
      </c>
      <c r="D837" s="79" t="s">
        <v>1263</v>
      </c>
      <c r="E837" s="79" t="s">
        <v>1298</v>
      </c>
      <c r="F837" s="79" t="s">
        <v>96</v>
      </c>
      <c r="G837" s="79">
        <v>3</v>
      </c>
      <c r="H837" s="79" t="s">
        <v>62</v>
      </c>
      <c r="I837" s="79" t="s">
        <v>1265</v>
      </c>
      <c r="J837" s="79">
        <v>2</v>
      </c>
      <c r="K837" s="79">
        <v>640</v>
      </c>
      <c r="L837" s="79">
        <v>640</v>
      </c>
      <c r="M837" s="79"/>
      <c r="N837" s="92"/>
    </row>
    <row r="838" ht="25" customHeight="1" spans="1:14">
      <c r="A838" s="29">
        <f>COUNTA($A$4:A837)</f>
        <v>563</v>
      </c>
      <c r="B838" s="29" t="s">
        <v>1182</v>
      </c>
      <c r="C838" s="79" t="s">
        <v>1257</v>
      </c>
      <c r="D838" s="79" t="s">
        <v>1299</v>
      </c>
      <c r="E838" s="79" t="s">
        <v>1300</v>
      </c>
      <c r="F838" s="79" t="s">
        <v>217</v>
      </c>
      <c r="G838" s="79">
        <v>6</v>
      </c>
      <c r="H838" s="79" t="s">
        <v>23</v>
      </c>
      <c r="I838" s="79" t="s">
        <v>1294</v>
      </c>
      <c r="J838" s="79">
        <v>37</v>
      </c>
      <c r="K838" s="79">
        <v>693</v>
      </c>
      <c r="L838" s="79">
        <v>693</v>
      </c>
      <c r="M838" s="79"/>
      <c r="N838" s="92"/>
    </row>
    <row r="839" ht="25" customHeight="1" spans="1:14">
      <c r="A839" s="29"/>
      <c r="B839" s="29"/>
      <c r="C839" s="79"/>
      <c r="D839" s="79"/>
      <c r="E839" s="79"/>
      <c r="F839" s="79"/>
      <c r="G839" s="79"/>
      <c r="H839" s="79" t="s">
        <v>62</v>
      </c>
      <c r="I839" s="79" t="s">
        <v>1294</v>
      </c>
      <c r="J839" s="79">
        <v>1.5</v>
      </c>
      <c r="K839" s="79"/>
      <c r="L839" s="79"/>
      <c r="M839" s="79"/>
      <c r="N839" s="92"/>
    </row>
    <row r="840" ht="33" customHeight="1" spans="1:14">
      <c r="A840" s="29">
        <f>COUNTA($A$4:A839)</f>
        <v>564</v>
      </c>
      <c r="B840" s="29" t="s">
        <v>1182</v>
      </c>
      <c r="C840" s="79" t="s">
        <v>1257</v>
      </c>
      <c r="D840" s="79" t="s">
        <v>1299</v>
      </c>
      <c r="E840" s="79" t="s">
        <v>1301</v>
      </c>
      <c r="F840" s="79" t="s">
        <v>33</v>
      </c>
      <c r="G840" s="79">
        <v>2</v>
      </c>
      <c r="H840" s="79" t="s">
        <v>62</v>
      </c>
      <c r="I840" s="79" t="s">
        <v>1294</v>
      </c>
      <c r="J840" s="79">
        <v>1.2</v>
      </c>
      <c r="K840" s="79">
        <v>384</v>
      </c>
      <c r="L840" s="79">
        <v>384</v>
      </c>
      <c r="M840" s="79"/>
      <c r="N840" s="92"/>
    </row>
    <row r="841" ht="33" customHeight="1" spans="1:14">
      <c r="A841" s="29">
        <f>COUNTA($A$4:A840)</f>
        <v>565</v>
      </c>
      <c r="B841" s="29" t="s">
        <v>1182</v>
      </c>
      <c r="C841" s="79" t="s">
        <v>1257</v>
      </c>
      <c r="D841" s="79" t="s">
        <v>1263</v>
      </c>
      <c r="E841" s="79" t="s">
        <v>1302</v>
      </c>
      <c r="F841" s="79" t="s">
        <v>33</v>
      </c>
      <c r="G841" s="79">
        <v>3</v>
      </c>
      <c r="H841" s="79" t="s">
        <v>62</v>
      </c>
      <c r="I841" s="79" t="s">
        <v>1265</v>
      </c>
      <c r="J841" s="79">
        <v>1.5</v>
      </c>
      <c r="K841" s="79">
        <v>480</v>
      </c>
      <c r="L841" s="79">
        <v>480</v>
      </c>
      <c r="M841" s="79"/>
      <c r="N841" s="92"/>
    </row>
    <row r="842" ht="33" customHeight="1" spans="1:14">
      <c r="A842" s="29">
        <f>COUNTA($A$4:A841)</f>
        <v>566</v>
      </c>
      <c r="B842" s="29" t="s">
        <v>1182</v>
      </c>
      <c r="C842" s="79" t="s">
        <v>1257</v>
      </c>
      <c r="D842" s="79" t="s">
        <v>1263</v>
      </c>
      <c r="E842" s="79" t="s">
        <v>1303</v>
      </c>
      <c r="F842" s="79" t="s">
        <v>96</v>
      </c>
      <c r="G842" s="79">
        <v>5</v>
      </c>
      <c r="H842" s="79" t="s">
        <v>62</v>
      </c>
      <c r="I842" s="79" t="s">
        <v>1265</v>
      </c>
      <c r="J842" s="79">
        <v>2</v>
      </c>
      <c r="K842" s="79">
        <v>640</v>
      </c>
      <c r="L842" s="79">
        <v>640</v>
      </c>
      <c r="M842" s="79"/>
      <c r="N842" s="92"/>
    </row>
    <row r="843" ht="33" customHeight="1" spans="1:14">
      <c r="A843" s="29">
        <f>COUNTA($A$4:A842)</f>
        <v>567</v>
      </c>
      <c r="B843" s="29" t="s">
        <v>1182</v>
      </c>
      <c r="C843" s="79" t="s">
        <v>1257</v>
      </c>
      <c r="D843" s="79" t="s">
        <v>1263</v>
      </c>
      <c r="E843" s="79" t="s">
        <v>1304</v>
      </c>
      <c r="F843" s="79" t="s">
        <v>28</v>
      </c>
      <c r="G843" s="79">
        <v>3</v>
      </c>
      <c r="H843" s="79" t="s">
        <v>62</v>
      </c>
      <c r="I843" s="79" t="s">
        <v>1265</v>
      </c>
      <c r="J843" s="79">
        <v>3</v>
      </c>
      <c r="K843" s="79">
        <v>960</v>
      </c>
      <c r="L843" s="79">
        <v>960</v>
      </c>
      <c r="M843" s="79"/>
      <c r="N843" s="92"/>
    </row>
    <row r="844" ht="33" customHeight="1" spans="1:14">
      <c r="A844" s="29">
        <f>COUNTA($A$4:A843)</f>
        <v>568</v>
      </c>
      <c r="B844" s="29" t="s">
        <v>1182</v>
      </c>
      <c r="C844" s="79" t="s">
        <v>1257</v>
      </c>
      <c r="D844" s="79" t="s">
        <v>1263</v>
      </c>
      <c r="E844" s="79" t="s">
        <v>1305</v>
      </c>
      <c r="F844" s="79" t="s">
        <v>41</v>
      </c>
      <c r="G844" s="79">
        <v>1</v>
      </c>
      <c r="H844" s="79" t="s">
        <v>62</v>
      </c>
      <c r="I844" s="79" t="s">
        <v>1265</v>
      </c>
      <c r="J844" s="79">
        <v>1</v>
      </c>
      <c r="K844" s="79">
        <v>320</v>
      </c>
      <c r="L844" s="79">
        <v>320</v>
      </c>
      <c r="M844" s="79"/>
      <c r="N844" s="92"/>
    </row>
    <row r="845" ht="33" customHeight="1" spans="1:14">
      <c r="A845" s="29">
        <f>COUNTA($A$4:A844)</f>
        <v>569</v>
      </c>
      <c r="B845" s="29" t="s">
        <v>1182</v>
      </c>
      <c r="C845" s="79" t="s">
        <v>1257</v>
      </c>
      <c r="D845" s="79" t="s">
        <v>1263</v>
      </c>
      <c r="E845" s="79" t="s">
        <v>1306</v>
      </c>
      <c r="F845" s="79" t="s">
        <v>41</v>
      </c>
      <c r="G845" s="79">
        <v>2</v>
      </c>
      <c r="H845" s="79" t="s">
        <v>62</v>
      </c>
      <c r="I845" s="79" t="s">
        <v>1294</v>
      </c>
      <c r="J845" s="79">
        <v>1.2</v>
      </c>
      <c r="K845" s="79">
        <v>384</v>
      </c>
      <c r="L845" s="79">
        <v>384</v>
      </c>
      <c r="M845" s="79"/>
      <c r="N845" s="92"/>
    </row>
    <row r="846" ht="33" customHeight="1" spans="1:14">
      <c r="A846" s="29">
        <f>COUNTA($A$4:A845)</f>
        <v>570</v>
      </c>
      <c r="B846" s="29" t="s">
        <v>1182</v>
      </c>
      <c r="C846" s="79" t="s">
        <v>1257</v>
      </c>
      <c r="D846" s="79" t="s">
        <v>1258</v>
      </c>
      <c r="E846" s="79" t="s">
        <v>1307</v>
      </c>
      <c r="F846" s="79" t="s">
        <v>133</v>
      </c>
      <c r="G846" s="79">
        <v>6</v>
      </c>
      <c r="H846" s="79" t="s">
        <v>62</v>
      </c>
      <c r="I846" s="79" t="s">
        <v>1260</v>
      </c>
      <c r="J846" s="79">
        <v>1.5</v>
      </c>
      <c r="K846" s="79">
        <v>360</v>
      </c>
      <c r="L846" s="79">
        <v>360</v>
      </c>
      <c r="M846" s="79"/>
      <c r="N846" s="92"/>
    </row>
    <row r="847" ht="33" customHeight="1" spans="1:14">
      <c r="A847" s="29">
        <f>COUNTA($A$4:A846)</f>
        <v>571</v>
      </c>
      <c r="B847" s="29" t="s">
        <v>1182</v>
      </c>
      <c r="C847" s="79" t="s">
        <v>1257</v>
      </c>
      <c r="D847" s="79" t="s">
        <v>1258</v>
      </c>
      <c r="E847" s="79" t="s">
        <v>1308</v>
      </c>
      <c r="F847" s="79" t="s">
        <v>96</v>
      </c>
      <c r="G847" s="79">
        <v>3</v>
      </c>
      <c r="H847" s="79" t="s">
        <v>77</v>
      </c>
      <c r="I847" s="79" t="s">
        <v>1260</v>
      </c>
      <c r="J847" s="79">
        <v>1.7</v>
      </c>
      <c r="K847" s="79">
        <v>680</v>
      </c>
      <c r="L847" s="79">
        <v>680</v>
      </c>
      <c r="M847" s="79"/>
      <c r="N847" s="79" t="s">
        <v>1309</v>
      </c>
    </row>
    <row r="848" ht="33" customHeight="1" spans="1:14">
      <c r="A848" s="29">
        <f>COUNTA($A$4:A847)</f>
        <v>572</v>
      </c>
      <c r="B848" s="29" t="s">
        <v>1182</v>
      </c>
      <c r="C848" s="79" t="s">
        <v>1257</v>
      </c>
      <c r="D848" s="79" t="s">
        <v>1266</v>
      </c>
      <c r="E848" s="79" t="s">
        <v>1310</v>
      </c>
      <c r="F848" s="79" t="s">
        <v>133</v>
      </c>
      <c r="G848" s="79">
        <v>2</v>
      </c>
      <c r="H848" s="79" t="s">
        <v>62</v>
      </c>
      <c r="I848" s="79" t="s">
        <v>1278</v>
      </c>
      <c r="J848" s="79">
        <v>2.8</v>
      </c>
      <c r="K848" s="79">
        <v>672</v>
      </c>
      <c r="L848" s="79">
        <v>672</v>
      </c>
      <c r="M848" s="79"/>
      <c r="N848" s="92"/>
    </row>
    <row r="849" ht="33" customHeight="1" spans="1:14">
      <c r="A849" s="29">
        <f>COUNTA($A$4:A848)</f>
        <v>573</v>
      </c>
      <c r="B849" s="29" t="s">
        <v>1182</v>
      </c>
      <c r="C849" s="79" t="s">
        <v>1257</v>
      </c>
      <c r="D849" s="79" t="s">
        <v>1311</v>
      </c>
      <c r="E849" s="79" t="s">
        <v>1312</v>
      </c>
      <c r="F849" s="79" t="s">
        <v>96</v>
      </c>
      <c r="G849" s="79">
        <v>5</v>
      </c>
      <c r="H849" s="79" t="s">
        <v>62</v>
      </c>
      <c r="I849" s="79" t="s">
        <v>1313</v>
      </c>
      <c r="J849" s="79">
        <v>1.2</v>
      </c>
      <c r="K849" s="79">
        <v>384</v>
      </c>
      <c r="L849" s="79">
        <v>384</v>
      </c>
      <c r="M849" s="79"/>
      <c r="N849" s="92"/>
    </row>
    <row r="850" ht="33" customHeight="1" spans="1:14">
      <c r="A850" s="29">
        <f>COUNTA($A$4:A849)</f>
        <v>574</v>
      </c>
      <c r="B850" s="29" t="s">
        <v>1182</v>
      </c>
      <c r="C850" s="79" t="s">
        <v>1257</v>
      </c>
      <c r="D850" s="79" t="s">
        <v>1299</v>
      </c>
      <c r="E850" s="79" t="s">
        <v>1314</v>
      </c>
      <c r="F850" s="79" t="s">
        <v>133</v>
      </c>
      <c r="G850" s="79">
        <v>3</v>
      </c>
      <c r="H850" s="79" t="s">
        <v>62</v>
      </c>
      <c r="I850" s="79" t="s">
        <v>1294</v>
      </c>
      <c r="J850" s="79">
        <v>1.2</v>
      </c>
      <c r="K850" s="79">
        <v>288</v>
      </c>
      <c r="L850" s="79">
        <v>288</v>
      </c>
      <c r="M850" s="79"/>
      <c r="N850" s="92"/>
    </row>
    <row r="851" ht="33" customHeight="1" spans="1:14">
      <c r="A851" s="29">
        <f>COUNTA($A$4:A850)</f>
        <v>575</v>
      </c>
      <c r="B851" s="29" t="s">
        <v>1182</v>
      </c>
      <c r="C851" s="79" t="s">
        <v>1257</v>
      </c>
      <c r="D851" s="79" t="s">
        <v>1299</v>
      </c>
      <c r="E851" s="79" t="s">
        <v>1315</v>
      </c>
      <c r="F851" s="79" t="s">
        <v>41</v>
      </c>
      <c r="G851" s="79">
        <v>4</v>
      </c>
      <c r="H851" s="79" t="s">
        <v>23</v>
      </c>
      <c r="I851" s="79" t="s">
        <v>1316</v>
      </c>
      <c r="J851" s="79">
        <v>38</v>
      </c>
      <c r="K851" s="79">
        <v>456</v>
      </c>
      <c r="L851" s="79">
        <v>456</v>
      </c>
      <c r="M851" s="79"/>
      <c r="N851" s="92"/>
    </row>
    <row r="852" ht="33" customHeight="1" spans="1:14">
      <c r="A852" s="29">
        <f>COUNTA($A$4:A851)</f>
        <v>576</v>
      </c>
      <c r="B852" s="29" t="s">
        <v>1182</v>
      </c>
      <c r="C852" s="79" t="s">
        <v>1257</v>
      </c>
      <c r="D852" s="79" t="s">
        <v>1299</v>
      </c>
      <c r="E852" s="79" t="s">
        <v>1317</v>
      </c>
      <c r="F852" s="79" t="s">
        <v>33</v>
      </c>
      <c r="G852" s="79">
        <v>5</v>
      </c>
      <c r="H852" s="79" t="s">
        <v>62</v>
      </c>
      <c r="I852" s="79" t="s">
        <v>1294</v>
      </c>
      <c r="J852" s="79">
        <v>1.6</v>
      </c>
      <c r="K852" s="79">
        <v>512</v>
      </c>
      <c r="L852" s="79">
        <v>512</v>
      </c>
      <c r="M852" s="79"/>
      <c r="N852" s="92"/>
    </row>
    <row r="853" ht="33" customHeight="1" spans="1:14">
      <c r="A853" s="29">
        <f>COUNTA($A$4:A852)</f>
        <v>577</v>
      </c>
      <c r="B853" s="29" t="s">
        <v>1182</v>
      </c>
      <c r="C853" s="89" t="s">
        <v>1318</v>
      </c>
      <c r="D853" s="79" t="s">
        <v>1319</v>
      </c>
      <c r="E853" s="79" t="s">
        <v>1320</v>
      </c>
      <c r="F853" s="79" t="s">
        <v>41</v>
      </c>
      <c r="G853" s="79">
        <v>2</v>
      </c>
      <c r="H853" s="79" t="s">
        <v>85</v>
      </c>
      <c r="I853" s="79" t="s">
        <v>1321</v>
      </c>
      <c r="J853" s="79">
        <v>3.5</v>
      </c>
      <c r="K853" s="79">
        <v>2240</v>
      </c>
      <c r="L853" s="79">
        <v>2240</v>
      </c>
      <c r="M853" s="79"/>
      <c r="N853" s="93"/>
    </row>
    <row r="854" ht="25" customHeight="1" spans="1:14">
      <c r="A854" s="29">
        <f>COUNTA($A$4:A853)</f>
        <v>578</v>
      </c>
      <c r="B854" s="29" t="s">
        <v>1182</v>
      </c>
      <c r="C854" s="89" t="s">
        <v>1318</v>
      </c>
      <c r="D854" s="79" t="s">
        <v>1319</v>
      </c>
      <c r="E854" s="79" t="s">
        <v>1322</v>
      </c>
      <c r="F854" s="79" t="s">
        <v>41</v>
      </c>
      <c r="G854" s="79">
        <v>2</v>
      </c>
      <c r="H854" s="79" t="s">
        <v>62</v>
      </c>
      <c r="I854" s="79" t="s">
        <v>1323</v>
      </c>
      <c r="J854" s="79">
        <v>3</v>
      </c>
      <c r="K854" s="79">
        <v>960</v>
      </c>
      <c r="L854" s="90">
        <v>1200</v>
      </c>
      <c r="M854" s="79"/>
      <c r="N854" s="93"/>
    </row>
    <row r="855" ht="25" customHeight="1" spans="1:14">
      <c r="A855" s="29"/>
      <c r="B855" s="29"/>
      <c r="C855" s="89"/>
      <c r="D855" s="79"/>
      <c r="E855" s="79"/>
      <c r="F855" s="79"/>
      <c r="G855" s="79"/>
      <c r="H855" s="79" t="s">
        <v>23</v>
      </c>
      <c r="I855" s="79" t="s">
        <v>1324</v>
      </c>
      <c r="J855" s="79">
        <v>20</v>
      </c>
      <c r="K855" s="79">
        <v>240</v>
      </c>
      <c r="L855" s="90"/>
      <c r="M855" s="79"/>
      <c r="N855" s="93" t="s">
        <v>1325</v>
      </c>
    </row>
    <row r="856" ht="25" customHeight="1" spans="1:14">
      <c r="A856" s="29">
        <f>COUNTA($A$4:A855)</f>
        <v>579</v>
      </c>
      <c r="B856" s="29" t="s">
        <v>1182</v>
      </c>
      <c r="C856" s="89" t="s">
        <v>1318</v>
      </c>
      <c r="D856" s="79" t="s">
        <v>1326</v>
      </c>
      <c r="E856" s="79" t="s">
        <v>1327</v>
      </c>
      <c r="F856" s="79" t="s">
        <v>96</v>
      </c>
      <c r="G856" s="79">
        <v>1</v>
      </c>
      <c r="H856" s="79" t="s">
        <v>77</v>
      </c>
      <c r="I856" s="79" t="s">
        <v>1328</v>
      </c>
      <c r="J856" s="79">
        <v>1</v>
      </c>
      <c r="K856" s="79">
        <v>400</v>
      </c>
      <c r="L856" s="90">
        <v>1440</v>
      </c>
      <c r="M856" s="79"/>
      <c r="N856" s="93" t="s">
        <v>1329</v>
      </c>
    </row>
    <row r="857" ht="25" customHeight="1" spans="1:14">
      <c r="A857" s="29"/>
      <c r="B857" s="29"/>
      <c r="C857" s="89"/>
      <c r="D857" s="79"/>
      <c r="E857" s="79"/>
      <c r="F857" s="79"/>
      <c r="G857" s="79"/>
      <c r="H857" s="79" t="s">
        <v>62</v>
      </c>
      <c r="I857" s="79" t="s">
        <v>1330</v>
      </c>
      <c r="J857" s="79">
        <v>2</v>
      </c>
      <c r="K857" s="79">
        <v>640</v>
      </c>
      <c r="L857" s="90"/>
      <c r="M857" s="79"/>
      <c r="N857" s="93"/>
    </row>
    <row r="858" ht="25" customHeight="1" spans="1:14">
      <c r="A858" s="29"/>
      <c r="B858" s="29"/>
      <c r="C858" s="89"/>
      <c r="D858" s="79"/>
      <c r="E858" s="79"/>
      <c r="F858" s="79"/>
      <c r="G858" s="79"/>
      <c r="H858" s="79" t="s">
        <v>452</v>
      </c>
      <c r="I858" s="79" t="s">
        <v>1331</v>
      </c>
      <c r="J858" s="79">
        <v>1</v>
      </c>
      <c r="K858" s="79">
        <v>400</v>
      </c>
      <c r="L858" s="90"/>
      <c r="M858" s="79"/>
      <c r="N858" s="93"/>
    </row>
    <row r="859" ht="25" customHeight="1" spans="1:14">
      <c r="A859" s="29">
        <f>COUNTA($A$4:A858)</f>
        <v>580</v>
      </c>
      <c r="B859" s="29" t="s">
        <v>1182</v>
      </c>
      <c r="C859" s="79" t="s">
        <v>1318</v>
      </c>
      <c r="D859" s="79" t="s">
        <v>1326</v>
      </c>
      <c r="E859" s="79" t="s">
        <v>1332</v>
      </c>
      <c r="F859" s="79" t="s">
        <v>133</v>
      </c>
      <c r="G859" s="79">
        <v>5</v>
      </c>
      <c r="H859" s="79" t="s">
        <v>62</v>
      </c>
      <c r="I859" s="79" t="s">
        <v>1328</v>
      </c>
      <c r="J859" s="79">
        <v>1</v>
      </c>
      <c r="K859" s="79">
        <v>240</v>
      </c>
      <c r="L859" s="90">
        <v>1188</v>
      </c>
      <c r="M859" s="79"/>
      <c r="N859" s="93" t="s">
        <v>1333</v>
      </c>
    </row>
    <row r="860" ht="25" customHeight="1" spans="1:14">
      <c r="A860" s="29"/>
      <c r="B860" s="29"/>
      <c r="C860" s="79"/>
      <c r="D860" s="79"/>
      <c r="E860" s="79"/>
      <c r="F860" s="79"/>
      <c r="G860" s="79"/>
      <c r="H860" s="79" t="s">
        <v>34</v>
      </c>
      <c r="I860" s="79" t="s">
        <v>1334</v>
      </c>
      <c r="J860" s="79">
        <v>1.5</v>
      </c>
      <c r="K860" s="79">
        <v>360</v>
      </c>
      <c r="L860" s="90"/>
      <c r="M860" s="79"/>
      <c r="N860" s="93"/>
    </row>
    <row r="861" ht="25" customHeight="1" spans="1:14">
      <c r="A861" s="29"/>
      <c r="B861" s="29"/>
      <c r="C861" s="79"/>
      <c r="D861" s="79"/>
      <c r="E861" s="79"/>
      <c r="F861" s="79"/>
      <c r="G861" s="79"/>
      <c r="H861" s="79" t="s">
        <v>77</v>
      </c>
      <c r="I861" s="79" t="s">
        <v>1335</v>
      </c>
      <c r="J861" s="79">
        <v>1</v>
      </c>
      <c r="K861" s="79">
        <v>300</v>
      </c>
      <c r="L861" s="90"/>
      <c r="M861" s="79"/>
      <c r="N861" s="93"/>
    </row>
    <row r="862" ht="25" customHeight="1" spans="1:14">
      <c r="A862" s="29"/>
      <c r="B862" s="29"/>
      <c r="C862" s="79"/>
      <c r="D862" s="79"/>
      <c r="E862" s="79"/>
      <c r="F862" s="79"/>
      <c r="G862" s="79"/>
      <c r="H862" s="79" t="s">
        <v>23</v>
      </c>
      <c r="I862" s="79" t="s">
        <v>1336</v>
      </c>
      <c r="J862" s="79">
        <v>32</v>
      </c>
      <c r="K862" s="79">
        <v>288</v>
      </c>
      <c r="L862" s="90"/>
      <c r="M862" s="79"/>
      <c r="N862" s="93"/>
    </row>
    <row r="863" ht="25" customHeight="1" spans="1:14">
      <c r="A863" s="29">
        <f>COUNTA($A$4:A862)</f>
        <v>581</v>
      </c>
      <c r="B863" s="29" t="s">
        <v>1182</v>
      </c>
      <c r="C863" s="89" t="s">
        <v>1318</v>
      </c>
      <c r="D863" s="79" t="s">
        <v>1326</v>
      </c>
      <c r="E863" s="79" t="s">
        <v>1337</v>
      </c>
      <c r="F863" s="79" t="s">
        <v>28</v>
      </c>
      <c r="G863" s="79">
        <v>6</v>
      </c>
      <c r="H863" s="79" t="s">
        <v>34</v>
      </c>
      <c r="I863" s="79" t="s">
        <v>1338</v>
      </c>
      <c r="J863" s="79">
        <v>2.5</v>
      </c>
      <c r="K863" s="79">
        <v>800</v>
      </c>
      <c r="L863" s="90">
        <v>1604</v>
      </c>
      <c r="M863" s="79"/>
      <c r="N863" s="93" t="s">
        <v>1339</v>
      </c>
    </row>
    <row r="864" ht="25" customHeight="1" spans="1:14">
      <c r="A864" s="29"/>
      <c r="B864" s="29"/>
      <c r="C864" s="89"/>
      <c r="D864" s="79"/>
      <c r="E864" s="79"/>
      <c r="F864" s="79"/>
      <c r="G864" s="79"/>
      <c r="H864" s="79" t="s">
        <v>62</v>
      </c>
      <c r="I864" s="79" t="s">
        <v>1331</v>
      </c>
      <c r="J864" s="79">
        <v>1.5</v>
      </c>
      <c r="K864" s="79">
        <v>480</v>
      </c>
      <c r="L864" s="90"/>
      <c r="M864" s="79"/>
      <c r="N864" s="93"/>
    </row>
    <row r="865" ht="25" customHeight="1" spans="1:14">
      <c r="A865" s="29"/>
      <c r="B865" s="29"/>
      <c r="C865" s="89"/>
      <c r="D865" s="79"/>
      <c r="E865" s="79"/>
      <c r="F865" s="79"/>
      <c r="G865" s="79"/>
      <c r="H865" s="79" t="s">
        <v>23</v>
      </c>
      <c r="I865" s="79" t="s">
        <v>1340</v>
      </c>
      <c r="J865" s="79">
        <v>27</v>
      </c>
      <c r="K865" s="79">
        <v>324</v>
      </c>
      <c r="L865" s="90"/>
      <c r="M865" s="79"/>
      <c r="N865" s="93"/>
    </row>
    <row r="866" ht="25" customHeight="1" spans="1:14">
      <c r="A866" s="29">
        <f>COUNTA($A$4:A865)</f>
        <v>582</v>
      </c>
      <c r="B866" s="29" t="s">
        <v>1182</v>
      </c>
      <c r="C866" s="89" t="s">
        <v>1318</v>
      </c>
      <c r="D866" s="79" t="s">
        <v>1326</v>
      </c>
      <c r="E866" s="79" t="s">
        <v>1341</v>
      </c>
      <c r="F866" s="79" t="s">
        <v>133</v>
      </c>
      <c r="G866" s="79">
        <v>5</v>
      </c>
      <c r="H866" s="79" t="s">
        <v>34</v>
      </c>
      <c r="I866" s="79" t="s">
        <v>1342</v>
      </c>
      <c r="J866" s="79">
        <v>2.5</v>
      </c>
      <c r="K866" s="79">
        <v>600</v>
      </c>
      <c r="L866" s="90">
        <v>3240</v>
      </c>
      <c r="M866" s="79"/>
      <c r="N866" s="93" t="s">
        <v>1343</v>
      </c>
    </row>
    <row r="867" ht="25" customHeight="1" spans="1:14">
      <c r="A867" s="29"/>
      <c r="B867" s="29"/>
      <c r="C867" s="89"/>
      <c r="D867" s="79"/>
      <c r="E867" s="79"/>
      <c r="F867" s="79"/>
      <c r="G867" s="79"/>
      <c r="H867" s="79" t="s">
        <v>62</v>
      </c>
      <c r="I867" s="79" t="s">
        <v>1342</v>
      </c>
      <c r="J867" s="79">
        <v>5</v>
      </c>
      <c r="K867" s="79">
        <v>1200</v>
      </c>
      <c r="L867" s="90"/>
      <c r="M867" s="79"/>
      <c r="N867" s="93"/>
    </row>
    <row r="868" ht="25" customHeight="1" spans="1:14">
      <c r="A868" s="29"/>
      <c r="B868" s="29"/>
      <c r="C868" s="89"/>
      <c r="D868" s="79"/>
      <c r="E868" s="79"/>
      <c r="F868" s="79"/>
      <c r="G868" s="79"/>
      <c r="H868" s="79" t="s">
        <v>23</v>
      </c>
      <c r="I868" s="79" t="s">
        <v>1344</v>
      </c>
      <c r="J868" s="79">
        <v>160</v>
      </c>
      <c r="K868" s="79">
        <v>1440</v>
      </c>
      <c r="L868" s="90"/>
      <c r="M868" s="79"/>
      <c r="N868" s="93"/>
    </row>
    <row r="869" ht="25" customHeight="1" spans="1:14">
      <c r="A869" s="29">
        <f>COUNTA($A$4:A868)</f>
        <v>583</v>
      </c>
      <c r="B869" s="29" t="s">
        <v>1182</v>
      </c>
      <c r="C869" s="89" t="s">
        <v>1318</v>
      </c>
      <c r="D869" s="89" t="s">
        <v>1345</v>
      </c>
      <c r="E869" s="79" t="s">
        <v>1346</v>
      </c>
      <c r="F869" s="79" t="s">
        <v>41</v>
      </c>
      <c r="G869" s="79">
        <v>3</v>
      </c>
      <c r="H869" s="79" t="s">
        <v>34</v>
      </c>
      <c r="I869" s="79" t="s">
        <v>1347</v>
      </c>
      <c r="J869" s="79">
        <v>3</v>
      </c>
      <c r="K869" s="79">
        <v>960</v>
      </c>
      <c r="L869" s="90">
        <v>1600</v>
      </c>
      <c r="M869" s="79"/>
      <c r="N869" s="93" t="s">
        <v>1348</v>
      </c>
    </row>
    <row r="870" ht="25" customHeight="1" spans="1:14">
      <c r="A870" s="29"/>
      <c r="B870" s="29"/>
      <c r="C870" s="89"/>
      <c r="D870" s="89"/>
      <c r="E870" s="79"/>
      <c r="F870" s="79"/>
      <c r="G870" s="79"/>
      <c r="H870" s="79" t="s">
        <v>62</v>
      </c>
      <c r="I870" s="79" t="s">
        <v>1349</v>
      </c>
      <c r="J870" s="79">
        <v>2</v>
      </c>
      <c r="K870" s="79">
        <v>640</v>
      </c>
      <c r="L870" s="90"/>
      <c r="M870" s="79"/>
      <c r="N870" s="93"/>
    </row>
    <row r="871" ht="33" customHeight="1" spans="1:14">
      <c r="A871" s="29">
        <f>COUNTA($A$4:A870)</f>
        <v>584</v>
      </c>
      <c r="B871" s="29" t="s">
        <v>1182</v>
      </c>
      <c r="C871" s="89" t="s">
        <v>1318</v>
      </c>
      <c r="D871" s="79" t="s">
        <v>1319</v>
      </c>
      <c r="E871" s="79" t="s">
        <v>1350</v>
      </c>
      <c r="F871" s="79" t="s">
        <v>96</v>
      </c>
      <c r="G871" s="79">
        <v>2</v>
      </c>
      <c r="H871" s="79" t="s">
        <v>62</v>
      </c>
      <c r="I871" s="79" t="s">
        <v>1351</v>
      </c>
      <c r="J871" s="79">
        <v>3</v>
      </c>
      <c r="K871" s="79">
        <v>960</v>
      </c>
      <c r="L871" s="90">
        <v>1696</v>
      </c>
      <c r="M871" s="79"/>
      <c r="N871" s="93"/>
    </row>
    <row r="872" ht="33" customHeight="1" spans="1:14">
      <c r="A872" s="29">
        <f>COUNTA($A$4:A871)</f>
        <v>585</v>
      </c>
      <c r="B872" s="29" t="s">
        <v>1182</v>
      </c>
      <c r="C872" s="89" t="s">
        <v>1318</v>
      </c>
      <c r="D872" s="89" t="s">
        <v>1352</v>
      </c>
      <c r="E872" s="79" t="s">
        <v>1353</v>
      </c>
      <c r="F872" s="79" t="s">
        <v>96</v>
      </c>
      <c r="G872" s="79">
        <v>5</v>
      </c>
      <c r="H872" s="79" t="s">
        <v>62</v>
      </c>
      <c r="I872" s="79" t="s">
        <v>1354</v>
      </c>
      <c r="J872" s="79">
        <v>2.3</v>
      </c>
      <c r="K872" s="79">
        <v>736</v>
      </c>
      <c r="L872" s="90"/>
      <c r="M872" s="79"/>
      <c r="N872" s="93"/>
    </row>
    <row r="873" ht="25" customHeight="1" spans="1:14">
      <c r="A873" s="29">
        <f>COUNTA($A$4:A872)</f>
        <v>586</v>
      </c>
      <c r="B873" s="29" t="s">
        <v>1182</v>
      </c>
      <c r="C873" s="89" t="s">
        <v>1318</v>
      </c>
      <c r="D873" s="89" t="s">
        <v>1352</v>
      </c>
      <c r="E873" s="79" t="s">
        <v>1355</v>
      </c>
      <c r="F873" s="79" t="s">
        <v>33</v>
      </c>
      <c r="G873" s="79">
        <v>2</v>
      </c>
      <c r="H873" s="79" t="s">
        <v>34</v>
      </c>
      <c r="I873" s="79" t="s">
        <v>1356</v>
      </c>
      <c r="J873" s="79">
        <v>1</v>
      </c>
      <c r="K873" s="79">
        <v>320</v>
      </c>
      <c r="L873" s="90">
        <v>1040</v>
      </c>
      <c r="M873" s="79"/>
      <c r="N873" s="93" t="s">
        <v>1357</v>
      </c>
    </row>
    <row r="874" ht="25" customHeight="1" spans="1:14">
      <c r="A874" s="29"/>
      <c r="B874" s="29"/>
      <c r="C874" s="89"/>
      <c r="D874" s="89"/>
      <c r="E874" s="79"/>
      <c r="F874" s="79"/>
      <c r="G874" s="79"/>
      <c r="H874" s="79" t="s">
        <v>62</v>
      </c>
      <c r="I874" s="79" t="s">
        <v>1356</v>
      </c>
      <c r="J874" s="79">
        <v>1</v>
      </c>
      <c r="K874" s="79">
        <v>320</v>
      </c>
      <c r="L874" s="90"/>
      <c r="M874" s="79"/>
      <c r="N874" s="93"/>
    </row>
    <row r="875" ht="25" customHeight="1" spans="1:14">
      <c r="A875" s="29"/>
      <c r="B875" s="29"/>
      <c r="C875" s="89"/>
      <c r="D875" s="89"/>
      <c r="E875" s="79"/>
      <c r="F875" s="79"/>
      <c r="G875" s="79"/>
      <c r="H875" s="79" t="s">
        <v>77</v>
      </c>
      <c r="I875" s="79" t="s">
        <v>1356</v>
      </c>
      <c r="J875" s="79">
        <v>1</v>
      </c>
      <c r="K875" s="79">
        <v>400</v>
      </c>
      <c r="L875" s="90"/>
      <c r="M875" s="79"/>
      <c r="N875" s="93"/>
    </row>
    <row r="876" ht="25" customHeight="1" spans="1:14">
      <c r="A876" s="29">
        <f>COUNTA($A$4:A875)</f>
        <v>587</v>
      </c>
      <c r="B876" s="29" t="s">
        <v>1182</v>
      </c>
      <c r="C876" s="79" t="s">
        <v>1318</v>
      </c>
      <c r="D876" s="79" t="s">
        <v>255</v>
      </c>
      <c r="E876" s="79" t="s">
        <v>1358</v>
      </c>
      <c r="F876" s="79" t="s">
        <v>217</v>
      </c>
      <c r="G876" s="79">
        <v>6</v>
      </c>
      <c r="H876" s="79" t="s">
        <v>34</v>
      </c>
      <c r="I876" s="79" t="s">
        <v>1359</v>
      </c>
      <c r="J876" s="79">
        <v>2.5</v>
      </c>
      <c r="K876" s="79">
        <v>600</v>
      </c>
      <c r="L876" s="90">
        <v>1680</v>
      </c>
      <c r="M876" s="79"/>
      <c r="N876" s="93" t="s">
        <v>1360</v>
      </c>
    </row>
    <row r="877" ht="25" customHeight="1" spans="1:14">
      <c r="A877" s="29"/>
      <c r="B877" s="29"/>
      <c r="C877" s="79"/>
      <c r="D877" s="79"/>
      <c r="E877" s="79"/>
      <c r="F877" s="79"/>
      <c r="G877" s="79"/>
      <c r="H877" s="79" t="s">
        <v>62</v>
      </c>
      <c r="I877" s="79" t="s">
        <v>1359</v>
      </c>
      <c r="J877" s="79">
        <v>1</v>
      </c>
      <c r="K877" s="79">
        <v>240</v>
      </c>
      <c r="L877" s="90"/>
      <c r="M877" s="79"/>
      <c r="N877" s="93"/>
    </row>
    <row r="878" ht="25" customHeight="1" spans="1:14">
      <c r="A878" s="29"/>
      <c r="B878" s="29"/>
      <c r="C878" s="79"/>
      <c r="D878" s="79"/>
      <c r="E878" s="79"/>
      <c r="F878" s="79"/>
      <c r="G878" s="79"/>
      <c r="H878" s="79" t="s">
        <v>306</v>
      </c>
      <c r="I878" s="79" t="s">
        <v>1359</v>
      </c>
      <c r="J878" s="79">
        <v>1</v>
      </c>
      <c r="K878" s="79">
        <v>480</v>
      </c>
      <c r="L878" s="90"/>
      <c r="M878" s="79"/>
      <c r="N878" s="93"/>
    </row>
    <row r="879" ht="25" customHeight="1" spans="1:14">
      <c r="A879" s="29"/>
      <c r="B879" s="29"/>
      <c r="C879" s="79"/>
      <c r="D879" s="79"/>
      <c r="E879" s="79"/>
      <c r="F879" s="79"/>
      <c r="G879" s="79"/>
      <c r="H879" s="79" t="s">
        <v>23</v>
      </c>
      <c r="I879" s="79" t="s">
        <v>1344</v>
      </c>
      <c r="J879" s="79">
        <v>40</v>
      </c>
      <c r="K879" s="79">
        <v>360</v>
      </c>
      <c r="L879" s="90"/>
      <c r="M879" s="79"/>
      <c r="N879" s="93"/>
    </row>
    <row r="880" ht="33" customHeight="1" spans="1:14">
      <c r="A880" s="29">
        <f>COUNTA($A$4:A879)</f>
        <v>588</v>
      </c>
      <c r="B880" s="29" t="s">
        <v>1182</v>
      </c>
      <c r="C880" s="89" t="s">
        <v>1318</v>
      </c>
      <c r="D880" s="79" t="s">
        <v>1352</v>
      </c>
      <c r="E880" s="79" t="s">
        <v>1361</v>
      </c>
      <c r="F880" s="79" t="s">
        <v>96</v>
      </c>
      <c r="G880" s="79">
        <v>3</v>
      </c>
      <c r="H880" s="79" t="s">
        <v>85</v>
      </c>
      <c r="I880" s="79" t="s">
        <v>1362</v>
      </c>
      <c r="J880" s="79">
        <v>1</v>
      </c>
      <c r="K880" s="79">
        <v>640</v>
      </c>
      <c r="L880" s="79">
        <v>640</v>
      </c>
      <c r="M880" s="79"/>
      <c r="N880" s="93"/>
    </row>
    <row r="881" ht="25" customHeight="1" spans="1:14">
      <c r="A881" s="29">
        <f>COUNTA($A$4:A880)</f>
        <v>589</v>
      </c>
      <c r="B881" s="29" t="s">
        <v>1182</v>
      </c>
      <c r="C881" s="79" t="s">
        <v>1318</v>
      </c>
      <c r="D881" s="89" t="s">
        <v>1345</v>
      </c>
      <c r="E881" s="79" t="s">
        <v>1363</v>
      </c>
      <c r="F881" s="79" t="s">
        <v>33</v>
      </c>
      <c r="G881" s="79">
        <v>2</v>
      </c>
      <c r="H881" s="79" t="s">
        <v>67</v>
      </c>
      <c r="I881" s="79" t="s">
        <v>1364</v>
      </c>
      <c r="J881" s="79">
        <v>8</v>
      </c>
      <c r="K881" s="79">
        <v>1600</v>
      </c>
      <c r="L881" s="90">
        <v>3200</v>
      </c>
      <c r="M881" s="79"/>
      <c r="N881" s="93" t="s">
        <v>1365</v>
      </c>
    </row>
    <row r="882" ht="25" customHeight="1" spans="1:14">
      <c r="A882" s="29"/>
      <c r="B882" s="29"/>
      <c r="C882" s="79"/>
      <c r="D882" s="89"/>
      <c r="E882" s="79"/>
      <c r="F882" s="79"/>
      <c r="G882" s="79"/>
      <c r="H882" s="79" t="s">
        <v>62</v>
      </c>
      <c r="I882" s="79" t="s">
        <v>1366</v>
      </c>
      <c r="J882" s="79">
        <v>5</v>
      </c>
      <c r="K882" s="79">
        <v>1600</v>
      </c>
      <c r="L882" s="90"/>
      <c r="M882" s="79"/>
      <c r="N882" s="93"/>
    </row>
    <row r="883" ht="33" customHeight="1" spans="1:14">
      <c r="A883" s="29">
        <f>COUNTA($A$4:A882)</f>
        <v>590</v>
      </c>
      <c r="B883" s="29" t="s">
        <v>1182</v>
      </c>
      <c r="C883" s="79" t="s">
        <v>1318</v>
      </c>
      <c r="D883" s="79" t="s">
        <v>1326</v>
      </c>
      <c r="E883" s="79" t="s">
        <v>1367</v>
      </c>
      <c r="F883" s="79" t="s">
        <v>96</v>
      </c>
      <c r="G883" s="79">
        <v>4</v>
      </c>
      <c r="H883" s="79" t="s">
        <v>315</v>
      </c>
      <c r="I883" s="79" t="s">
        <v>1237</v>
      </c>
      <c r="J883" s="79">
        <v>3</v>
      </c>
      <c r="K883" s="79">
        <v>1920</v>
      </c>
      <c r="L883" s="79">
        <v>1920</v>
      </c>
      <c r="M883" s="79"/>
      <c r="N883" s="92"/>
    </row>
    <row r="884" ht="33" customHeight="1" spans="1:14">
      <c r="A884" s="29">
        <f>COUNTA($A$4:A883)</f>
        <v>591</v>
      </c>
      <c r="B884" s="29" t="s">
        <v>1182</v>
      </c>
      <c r="C884" s="89" t="s">
        <v>1368</v>
      </c>
      <c r="D884" s="89" t="s">
        <v>1369</v>
      </c>
      <c r="E884" s="89" t="s">
        <v>1370</v>
      </c>
      <c r="F884" s="89" t="s">
        <v>133</v>
      </c>
      <c r="G884" s="89">
        <v>3</v>
      </c>
      <c r="H884" s="89" t="s">
        <v>62</v>
      </c>
      <c r="I884" s="89" t="s">
        <v>1371</v>
      </c>
      <c r="J884" s="89">
        <v>2</v>
      </c>
      <c r="K884" s="89">
        <v>480</v>
      </c>
      <c r="L884" s="89">
        <v>480</v>
      </c>
      <c r="M884" s="79"/>
      <c r="N884" s="92"/>
    </row>
    <row r="885" ht="33" customHeight="1" spans="1:14">
      <c r="A885" s="29">
        <f>COUNTA($A$4:A884)</f>
        <v>592</v>
      </c>
      <c r="B885" s="29" t="s">
        <v>1182</v>
      </c>
      <c r="C885" s="89" t="s">
        <v>1368</v>
      </c>
      <c r="D885" s="89" t="s">
        <v>1369</v>
      </c>
      <c r="E885" s="89" t="s">
        <v>1372</v>
      </c>
      <c r="F885" s="89" t="s">
        <v>28</v>
      </c>
      <c r="G885" s="89">
        <v>4</v>
      </c>
      <c r="H885" s="89" t="s">
        <v>62</v>
      </c>
      <c r="I885" s="89" t="s">
        <v>1371</v>
      </c>
      <c r="J885" s="89">
        <v>3</v>
      </c>
      <c r="K885" s="89">
        <v>960</v>
      </c>
      <c r="L885" s="89">
        <v>960</v>
      </c>
      <c r="M885" s="79"/>
      <c r="N885" s="92"/>
    </row>
    <row r="886" ht="33" customHeight="1" spans="1:14">
      <c r="A886" s="29">
        <f>COUNTA($A$4:A885)</f>
        <v>593</v>
      </c>
      <c r="B886" s="29" t="s">
        <v>1182</v>
      </c>
      <c r="C886" s="89" t="s">
        <v>1368</v>
      </c>
      <c r="D886" s="89" t="s">
        <v>1369</v>
      </c>
      <c r="E886" s="89" t="s">
        <v>1373</v>
      </c>
      <c r="F886" s="89" t="s">
        <v>28</v>
      </c>
      <c r="G886" s="89">
        <v>5</v>
      </c>
      <c r="H886" s="89" t="s">
        <v>62</v>
      </c>
      <c r="I886" s="89" t="s">
        <v>1371</v>
      </c>
      <c r="J886" s="89">
        <v>2</v>
      </c>
      <c r="K886" s="89">
        <v>640</v>
      </c>
      <c r="L886" s="89">
        <v>640</v>
      </c>
      <c r="M886" s="79"/>
      <c r="N886" s="92"/>
    </row>
    <row r="887" ht="33" customHeight="1" spans="1:14">
      <c r="A887" s="29">
        <f>COUNTA($A$4:A886)</f>
        <v>594</v>
      </c>
      <c r="B887" s="29" t="s">
        <v>1182</v>
      </c>
      <c r="C887" s="89" t="s">
        <v>1368</v>
      </c>
      <c r="D887" s="89" t="s">
        <v>1369</v>
      </c>
      <c r="E887" s="89" t="s">
        <v>1374</v>
      </c>
      <c r="F887" s="89" t="s">
        <v>96</v>
      </c>
      <c r="G887" s="89">
        <v>3</v>
      </c>
      <c r="H887" s="89" t="s">
        <v>62</v>
      </c>
      <c r="I887" s="89" t="s">
        <v>1371</v>
      </c>
      <c r="J887" s="89">
        <v>2.8</v>
      </c>
      <c r="K887" s="89">
        <v>896</v>
      </c>
      <c r="L887" s="89">
        <v>896</v>
      </c>
      <c r="M887" s="79"/>
      <c r="N887" s="92"/>
    </row>
    <row r="888" ht="33" customHeight="1" spans="1:14">
      <c r="A888" s="29">
        <f>COUNTA($A$4:A887)</f>
        <v>595</v>
      </c>
      <c r="B888" s="29" t="s">
        <v>1182</v>
      </c>
      <c r="C888" s="89" t="s">
        <v>1368</v>
      </c>
      <c r="D888" s="89" t="s">
        <v>1369</v>
      </c>
      <c r="E888" s="89" t="s">
        <v>1375</v>
      </c>
      <c r="F888" s="89" t="s">
        <v>28</v>
      </c>
      <c r="G888" s="89">
        <v>3</v>
      </c>
      <c r="H888" s="89" t="s">
        <v>62</v>
      </c>
      <c r="I888" s="89" t="s">
        <v>1371</v>
      </c>
      <c r="J888" s="89">
        <v>2</v>
      </c>
      <c r="K888" s="89">
        <v>640</v>
      </c>
      <c r="L888" s="89">
        <v>640</v>
      </c>
      <c r="M888" s="79"/>
      <c r="N888" s="92"/>
    </row>
    <row r="889" ht="33" customHeight="1" spans="1:14">
      <c r="A889" s="29">
        <f>COUNTA($A$4:A888)</f>
        <v>596</v>
      </c>
      <c r="B889" s="29" t="s">
        <v>1182</v>
      </c>
      <c r="C889" s="89" t="s">
        <v>1368</v>
      </c>
      <c r="D889" s="89" t="s">
        <v>1369</v>
      </c>
      <c r="E889" s="89" t="s">
        <v>1376</v>
      </c>
      <c r="F889" s="89" t="s">
        <v>217</v>
      </c>
      <c r="G889" s="89">
        <v>4</v>
      </c>
      <c r="H889" s="89" t="s">
        <v>62</v>
      </c>
      <c r="I889" s="89" t="s">
        <v>1371</v>
      </c>
      <c r="J889" s="89">
        <v>2</v>
      </c>
      <c r="K889" s="89">
        <v>480</v>
      </c>
      <c r="L889" s="89">
        <v>480</v>
      </c>
      <c r="M889" s="79"/>
      <c r="N889" s="92"/>
    </row>
    <row r="890" ht="33" customHeight="1" spans="1:14">
      <c r="A890" s="29">
        <f>COUNTA($A$4:A889)</f>
        <v>597</v>
      </c>
      <c r="B890" s="29" t="s">
        <v>1182</v>
      </c>
      <c r="C890" s="89" t="s">
        <v>1368</v>
      </c>
      <c r="D890" s="89" t="s">
        <v>1369</v>
      </c>
      <c r="E890" s="89" t="s">
        <v>1377</v>
      </c>
      <c r="F890" s="89" t="s">
        <v>41</v>
      </c>
      <c r="G890" s="89">
        <v>1</v>
      </c>
      <c r="H890" s="89" t="s">
        <v>72</v>
      </c>
      <c r="I890" s="89" t="s">
        <v>1371</v>
      </c>
      <c r="J890" s="89">
        <v>13</v>
      </c>
      <c r="K890" s="89">
        <v>2600</v>
      </c>
      <c r="L890" s="89">
        <v>2600</v>
      </c>
      <c r="M890" s="79"/>
      <c r="N890" s="92"/>
    </row>
    <row r="891" ht="33" customHeight="1" spans="1:14">
      <c r="A891" s="29">
        <f>COUNTA($A$4:A890)</f>
        <v>598</v>
      </c>
      <c r="B891" s="29" t="s">
        <v>1182</v>
      </c>
      <c r="C891" s="89" t="s">
        <v>1368</v>
      </c>
      <c r="D891" s="89" t="s">
        <v>1369</v>
      </c>
      <c r="E891" s="89" t="s">
        <v>1378</v>
      </c>
      <c r="F891" s="89" t="s">
        <v>41</v>
      </c>
      <c r="G891" s="89">
        <v>4</v>
      </c>
      <c r="H891" s="89" t="s">
        <v>62</v>
      </c>
      <c r="I891" s="89" t="s">
        <v>1371</v>
      </c>
      <c r="J891" s="89">
        <v>1.5</v>
      </c>
      <c r="K891" s="89">
        <v>480</v>
      </c>
      <c r="L891" s="89">
        <v>480</v>
      </c>
      <c r="M891" s="79"/>
      <c r="N891" s="92"/>
    </row>
    <row r="892" ht="33" customHeight="1" spans="1:14">
      <c r="A892" s="29">
        <f>COUNTA($A$4:A891)</f>
        <v>599</v>
      </c>
      <c r="B892" s="29" t="s">
        <v>1182</v>
      </c>
      <c r="C892" s="89" t="s">
        <v>1368</v>
      </c>
      <c r="D892" s="89" t="s">
        <v>1369</v>
      </c>
      <c r="E892" s="89" t="s">
        <v>1379</v>
      </c>
      <c r="F892" s="89" t="s">
        <v>33</v>
      </c>
      <c r="G892" s="89">
        <v>5</v>
      </c>
      <c r="H892" s="89" t="s">
        <v>62</v>
      </c>
      <c r="I892" s="89" t="s">
        <v>1371</v>
      </c>
      <c r="J892" s="89">
        <v>1.8</v>
      </c>
      <c r="K892" s="89">
        <v>576</v>
      </c>
      <c r="L892" s="89">
        <v>576</v>
      </c>
      <c r="M892" s="79"/>
      <c r="N892" s="92"/>
    </row>
    <row r="893" ht="33" customHeight="1" spans="1:14">
      <c r="A893" s="29">
        <f>COUNTA($A$4:A892)</f>
        <v>600</v>
      </c>
      <c r="B893" s="29" t="s">
        <v>1182</v>
      </c>
      <c r="C893" s="89" t="s">
        <v>1368</v>
      </c>
      <c r="D893" s="89" t="s">
        <v>1369</v>
      </c>
      <c r="E893" s="89" t="s">
        <v>1380</v>
      </c>
      <c r="F893" s="89" t="s">
        <v>96</v>
      </c>
      <c r="G893" s="89">
        <v>3</v>
      </c>
      <c r="H893" s="89" t="s">
        <v>62</v>
      </c>
      <c r="I893" s="89" t="s">
        <v>1371</v>
      </c>
      <c r="J893" s="89">
        <v>1</v>
      </c>
      <c r="K893" s="89">
        <v>320</v>
      </c>
      <c r="L893" s="89">
        <v>320</v>
      </c>
      <c r="M893" s="79"/>
      <c r="N893" s="92"/>
    </row>
    <row r="894" ht="33" customHeight="1" spans="1:14">
      <c r="A894" s="29">
        <f>COUNTA($A$4:A893)</f>
        <v>601</v>
      </c>
      <c r="B894" s="29" t="s">
        <v>1182</v>
      </c>
      <c r="C894" s="89" t="s">
        <v>1368</v>
      </c>
      <c r="D894" s="89" t="s">
        <v>1369</v>
      </c>
      <c r="E894" s="89" t="s">
        <v>1381</v>
      </c>
      <c r="F894" s="89" t="s">
        <v>33</v>
      </c>
      <c r="G894" s="89">
        <v>3</v>
      </c>
      <c r="H894" s="89" t="s">
        <v>62</v>
      </c>
      <c r="I894" s="89" t="s">
        <v>1371</v>
      </c>
      <c r="J894" s="89">
        <v>3</v>
      </c>
      <c r="K894" s="89">
        <v>960</v>
      </c>
      <c r="L894" s="89">
        <v>960</v>
      </c>
      <c r="M894" s="79"/>
      <c r="N894" s="92"/>
    </row>
    <row r="895" ht="33" customHeight="1" spans="1:14">
      <c r="A895" s="29">
        <f>COUNTA($A$4:A894)</f>
        <v>602</v>
      </c>
      <c r="B895" s="29" t="s">
        <v>1182</v>
      </c>
      <c r="C895" s="89" t="s">
        <v>1368</v>
      </c>
      <c r="D895" s="89" t="s">
        <v>1382</v>
      </c>
      <c r="E895" s="89" t="s">
        <v>1383</v>
      </c>
      <c r="F895" s="89" t="s">
        <v>41</v>
      </c>
      <c r="G895" s="89">
        <v>5</v>
      </c>
      <c r="H895" s="89" t="s">
        <v>1186</v>
      </c>
      <c r="I895" s="89" t="s">
        <v>1384</v>
      </c>
      <c r="J895" s="89">
        <v>13</v>
      </c>
      <c r="K895" s="89">
        <v>5000</v>
      </c>
      <c r="L895" s="89">
        <v>5000</v>
      </c>
      <c r="M895" s="79"/>
      <c r="N895" s="92"/>
    </row>
    <row r="896" ht="33" customHeight="1" spans="1:14">
      <c r="A896" s="29">
        <f>COUNTA($A$4:A895)</f>
        <v>603</v>
      </c>
      <c r="B896" s="29" t="s">
        <v>1182</v>
      </c>
      <c r="C896" s="89" t="s">
        <v>1368</v>
      </c>
      <c r="D896" s="89" t="s">
        <v>1382</v>
      </c>
      <c r="E896" s="89" t="s">
        <v>1385</v>
      </c>
      <c r="F896" s="89" t="s">
        <v>28</v>
      </c>
      <c r="G896" s="89">
        <v>6</v>
      </c>
      <c r="H896" s="89" t="s">
        <v>62</v>
      </c>
      <c r="I896" s="89" t="s">
        <v>1384</v>
      </c>
      <c r="J896" s="89">
        <v>1.2</v>
      </c>
      <c r="K896" s="89">
        <v>384</v>
      </c>
      <c r="L896" s="89">
        <v>384</v>
      </c>
      <c r="M896" s="79"/>
      <c r="N896" s="92"/>
    </row>
    <row r="897" ht="33" customHeight="1" spans="1:14">
      <c r="A897" s="29">
        <f>COUNTA($A$4:A896)</f>
        <v>604</v>
      </c>
      <c r="B897" s="29" t="s">
        <v>1182</v>
      </c>
      <c r="C897" s="89" t="s">
        <v>1368</v>
      </c>
      <c r="D897" s="89" t="s">
        <v>1382</v>
      </c>
      <c r="E897" s="89" t="s">
        <v>1386</v>
      </c>
      <c r="F897" s="89" t="s">
        <v>41</v>
      </c>
      <c r="G897" s="89">
        <v>2</v>
      </c>
      <c r="H897" s="89" t="s">
        <v>62</v>
      </c>
      <c r="I897" s="89" t="s">
        <v>1384</v>
      </c>
      <c r="J897" s="89">
        <v>5</v>
      </c>
      <c r="K897" s="89">
        <v>1600</v>
      </c>
      <c r="L897" s="89">
        <v>1600</v>
      </c>
      <c r="M897" s="79"/>
      <c r="N897" s="92"/>
    </row>
    <row r="898" ht="33" customHeight="1" spans="1:14">
      <c r="A898" s="29">
        <f>COUNTA($A$4:A897)</f>
        <v>605</v>
      </c>
      <c r="B898" s="29" t="s">
        <v>1182</v>
      </c>
      <c r="C898" s="89" t="s">
        <v>1368</v>
      </c>
      <c r="D898" s="89" t="s">
        <v>1387</v>
      </c>
      <c r="E898" s="89" t="s">
        <v>1388</v>
      </c>
      <c r="F898" s="89" t="s">
        <v>33</v>
      </c>
      <c r="G898" s="89">
        <v>5</v>
      </c>
      <c r="H898" s="89" t="s">
        <v>1186</v>
      </c>
      <c r="I898" s="89" t="s">
        <v>1389</v>
      </c>
      <c r="J898" s="89">
        <v>15</v>
      </c>
      <c r="K898" s="89">
        <v>5000</v>
      </c>
      <c r="L898" s="89">
        <v>5000</v>
      </c>
      <c r="M898" s="79"/>
      <c r="N898" s="79" t="s">
        <v>1390</v>
      </c>
    </row>
    <row r="899" ht="33" customHeight="1" spans="1:14">
      <c r="A899" s="29">
        <f>COUNTA($A$4:A898)</f>
        <v>606</v>
      </c>
      <c r="B899" s="29" t="s">
        <v>1182</v>
      </c>
      <c r="C899" s="89" t="s">
        <v>1368</v>
      </c>
      <c r="D899" s="89" t="s">
        <v>1391</v>
      </c>
      <c r="E899" s="89" t="s">
        <v>1392</v>
      </c>
      <c r="F899" s="89" t="s">
        <v>33</v>
      </c>
      <c r="G899" s="89">
        <v>1</v>
      </c>
      <c r="H899" s="89" t="s">
        <v>1393</v>
      </c>
      <c r="I899" s="89" t="s">
        <v>1394</v>
      </c>
      <c r="J899" s="89">
        <v>2</v>
      </c>
      <c r="K899" s="89">
        <v>4000</v>
      </c>
      <c r="L899" s="89">
        <v>4000</v>
      </c>
      <c r="M899" s="79"/>
      <c r="N899" s="92"/>
    </row>
    <row r="900" ht="33" customHeight="1" spans="1:14">
      <c r="A900" s="29">
        <f>COUNTA($A$4:A899)</f>
        <v>607</v>
      </c>
      <c r="B900" s="29" t="s">
        <v>1182</v>
      </c>
      <c r="C900" s="89" t="s">
        <v>1368</v>
      </c>
      <c r="D900" s="89" t="s">
        <v>1391</v>
      </c>
      <c r="E900" s="89" t="s">
        <v>1395</v>
      </c>
      <c r="F900" s="89" t="s">
        <v>41</v>
      </c>
      <c r="G900" s="89">
        <v>3</v>
      </c>
      <c r="H900" s="89" t="s">
        <v>62</v>
      </c>
      <c r="I900" s="89" t="s">
        <v>1394</v>
      </c>
      <c r="J900" s="89">
        <v>3</v>
      </c>
      <c r="K900" s="89">
        <v>960</v>
      </c>
      <c r="L900" s="89">
        <v>960</v>
      </c>
      <c r="M900" s="79"/>
      <c r="N900" s="92"/>
    </row>
    <row r="901" ht="33" customHeight="1" spans="1:14">
      <c r="A901" s="29">
        <f>COUNTA($A$4:A900)</f>
        <v>608</v>
      </c>
      <c r="B901" s="29" t="s">
        <v>1182</v>
      </c>
      <c r="C901" s="89" t="s">
        <v>1368</v>
      </c>
      <c r="D901" s="89" t="s">
        <v>1216</v>
      </c>
      <c r="E901" s="89" t="s">
        <v>1396</v>
      </c>
      <c r="F901" s="89" t="s">
        <v>28</v>
      </c>
      <c r="G901" s="89">
        <v>2</v>
      </c>
      <c r="H901" s="89" t="s">
        <v>62</v>
      </c>
      <c r="I901" s="89" t="s">
        <v>1397</v>
      </c>
      <c r="J901" s="89">
        <v>2</v>
      </c>
      <c r="K901" s="89">
        <v>640</v>
      </c>
      <c r="L901" s="89">
        <v>640</v>
      </c>
      <c r="M901" s="79"/>
      <c r="N901" s="92"/>
    </row>
    <row r="902" ht="33" customHeight="1" spans="1:14">
      <c r="A902" s="29">
        <f>COUNTA($A$4:A901)</f>
        <v>609</v>
      </c>
      <c r="B902" s="29" t="s">
        <v>1182</v>
      </c>
      <c r="C902" s="89" t="s">
        <v>1368</v>
      </c>
      <c r="D902" s="89" t="s">
        <v>1216</v>
      </c>
      <c r="E902" s="89" t="s">
        <v>1398</v>
      </c>
      <c r="F902" s="89" t="s">
        <v>33</v>
      </c>
      <c r="G902" s="89">
        <v>5</v>
      </c>
      <c r="H902" s="79" t="s">
        <v>1399</v>
      </c>
      <c r="I902" s="89" t="s">
        <v>1216</v>
      </c>
      <c r="J902" s="89">
        <v>20</v>
      </c>
      <c r="K902" s="89">
        <v>5000</v>
      </c>
      <c r="L902" s="89">
        <v>5000</v>
      </c>
      <c r="M902" s="79"/>
      <c r="N902" s="92"/>
    </row>
    <row r="903" ht="25" customHeight="1" spans="1:14">
      <c r="A903" s="29">
        <f>COUNTA($A$4:A902)</f>
        <v>610</v>
      </c>
      <c r="B903" s="43" t="s">
        <v>1400</v>
      </c>
      <c r="C903" s="28" t="s">
        <v>1401</v>
      </c>
      <c r="D903" s="28" t="s">
        <v>1402</v>
      </c>
      <c r="E903" s="28" t="s">
        <v>1403</v>
      </c>
      <c r="F903" s="28" t="s">
        <v>41</v>
      </c>
      <c r="G903" s="28">
        <v>1</v>
      </c>
      <c r="H903" s="28" t="s">
        <v>306</v>
      </c>
      <c r="I903" s="28" t="s">
        <v>1404</v>
      </c>
      <c r="J903" s="28">
        <v>0.5</v>
      </c>
      <c r="K903" s="28">
        <v>320</v>
      </c>
      <c r="L903" s="43">
        <v>320</v>
      </c>
      <c r="M903" s="43"/>
      <c r="N903" s="77"/>
    </row>
    <row r="904" ht="25" customHeight="1" spans="1:14">
      <c r="A904" s="29">
        <f>COUNTA($A$4:A903)</f>
        <v>611</v>
      </c>
      <c r="B904" s="43" t="s">
        <v>1400</v>
      </c>
      <c r="C904" s="28" t="s">
        <v>1401</v>
      </c>
      <c r="D904" s="43" t="s">
        <v>1405</v>
      </c>
      <c r="E904" s="43" t="s">
        <v>1406</v>
      </c>
      <c r="F904" s="28" t="s">
        <v>41</v>
      </c>
      <c r="G904" s="43">
        <v>3</v>
      </c>
      <c r="H904" s="28" t="s">
        <v>306</v>
      </c>
      <c r="I904" s="28" t="s">
        <v>1407</v>
      </c>
      <c r="J904" s="28">
        <v>0.55</v>
      </c>
      <c r="K904" s="28">
        <v>352</v>
      </c>
      <c r="L904" s="43">
        <v>352</v>
      </c>
      <c r="M904" s="43"/>
      <c r="N904" s="77"/>
    </row>
    <row r="905" ht="25" customHeight="1" spans="1:14">
      <c r="A905" s="29">
        <f>COUNTA($A$4:A904)</f>
        <v>612</v>
      </c>
      <c r="B905" s="43" t="s">
        <v>1400</v>
      </c>
      <c r="C905" s="28" t="s">
        <v>1401</v>
      </c>
      <c r="D905" s="43" t="s">
        <v>1405</v>
      </c>
      <c r="E905" s="43" t="s">
        <v>1408</v>
      </c>
      <c r="F905" s="28" t="s">
        <v>41</v>
      </c>
      <c r="G905" s="48">
        <v>6</v>
      </c>
      <c r="H905" s="28" t="s">
        <v>38</v>
      </c>
      <c r="I905" s="48" t="s">
        <v>1407</v>
      </c>
      <c r="J905" s="28">
        <v>2</v>
      </c>
      <c r="K905" s="28">
        <v>1120</v>
      </c>
      <c r="L905" s="43">
        <v>1120</v>
      </c>
      <c r="M905" s="43"/>
      <c r="N905" s="77"/>
    </row>
    <row r="906" ht="25" customHeight="1" spans="1:14">
      <c r="A906" s="29">
        <f>COUNTA($A$4:A905)</f>
        <v>613</v>
      </c>
      <c r="B906" s="43" t="s">
        <v>1400</v>
      </c>
      <c r="C906" s="43" t="s">
        <v>1409</v>
      </c>
      <c r="D906" s="43" t="s">
        <v>1410</v>
      </c>
      <c r="E906" s="43" t="s">
        <v>1411</v>
      </c>
      <c r="F906" s="43" t="s">
        <v>133</v>
      </c>
      <c r="G906" s="43">
        <v>2</v>
      </c>
      <c r="H906" s="43" t="s">
        <v>1412</v>
      </c>
      <c r="I906" s="43" t="s">
        <v>1413</v>
      </c>
      <c r="J906" s="43">
        <v>40</v>
      </c>
      <c r="K906" s="43">
        <v>5000</v>
      </c>
      <c r="L906" s="43">
        <v>5000</v>
      </c>
      <c r="M906" s="43"/>
      <c r="N906" s="77"/>
    </row>
    <row r="907" ht="25" customHeight="1" spans="1:14">
      <c r="A907" s="29">
        <f>COUNTA($A$4:A906)</f>
        <v>614</v>
      </c>
      <c r="B907" s="43" t="s">
        <v>1400</v>
      </c>
      <c r="C907" s="43" t="s">
        <v>1409</v>
      </c>
      <c r="D907" s="43" t="s">
        <v>1414</v>
      </c>
      <c r="E907" s="43" t="s">
        <v>1415</v>
      </c>
      <c r="F907" s="58" t="s">
        <v>96</v>
      </c>
      <c r="G907" s="58">
        <v>5</v>
      </c>
      <c r="H907" s="43" t="s">
        <v>29</v>
      </c>
      <c r="I907" s="43" t="s">
        <v>1416</v>
      </c>
      <c r="J907" s="43">
        <v>0.5</v>
      </c>
      <c r="K907" s="43">
        <f>600*0.8*0.5</f>
        <v>240</v>
      </c>
      <c r="L907" s="43">
        <v>720</v>
      </c>
      <c r="M907" s="43"/>
      <c r="N907" s="77"/>
    </row>
    <row r="908" ht="25" customHeight="1" spans="1:14">
      <c r="A908" s="29"/>
      <c r="B908" s="43"/>
      <c r="C908" s="43"/>
      <c r="D908" s="43"/>
      <c r="E908" s="43"/>
      <c r="F908" s="64"/>
      <c r="G908" s="64"/>
      <c r="H908" s="43" t="s">
        <v>62</v>
      </c>
      <c r="I908" s="43" t="s">
        <v>1416</v>
      </c>
      <c r="J908" s="43">
        <v>1.5</v>
      </c>
      <c r="K908" s="43">
        <f>400*0.8*1.5</f>
        <v>480</v>
      </c>
      <c r="L908" s="43"/>
      <c r="M908" s="43"/>
      <c r="N908" s="77"/>
    </row>
    <row r="909" ht="25" customHeight="1" spans="1:14">
      <c r="A909" s="29">
        <f>COUNTA($A$4:A908)</f>
        <v>615</v>
      </c>
      <c r="B909" s="43" t="s">
        <v>1400</v>
      </c>
      <c r="C909" s="43" t="s">
        <v>1409</v>
      </c>
      <c r="D909" s="43" t="s">
        <v>1414</v>
      </c>
      <c r="E909" s="43" t="s">
        <v>1417</v>
      </c>
      <c r="F909" s="28" t="s">
        <v>41</v>
      </c>
      <c r="G909" s="43">
        <v>4</v>
      </c>
      <c r="H909" s="43" t="s">
        <v>62</v>
      </c>
      <c r="I909" s="43" t="s">
        <v>1416</v>
      </c>
      <c r="J909" s="43">
        <v>2</v>
      </c>
      <c r="K909" s="43">
        <f>400*0.8*2</f>
        <v>640</v>
      </c>
      <c r="L909" s="43">
        <v>640</v>
      </c>
      <c r="M909" s="43"/>
      <c r="N909" s="77"/>
    </row>
    <row r="910" ht="25" customHeight="1" spans="1:14">
      <c r="A910" s="29">
        <f>COUNTA($A$4:A909)</f>
        <v>616</v>
      </c>
      <c r="B910" s="43" t="s">
        <v>1400</v>
      </c>
      <c r="C910" s="85" t="s">
        <v>1418</v>
      </c>
      <c r="D910" s="41" t="s">
        <v>1419</v>
      </c>
      <c r="E910" s="48" t="s">
        <v>1420</v>
      </c>
      <c r="F910" s="48" t="s">
        <v>217</v>
      </c>
      <c r="G910" s="41">
        <v>3</v>
      </c>
      <c r="H910" s="43" t="s">
        <v>34</v>
      </c>
      <c r="I910" s="43" t="s">
        <v>1421</v>
      </c>
      <c r="J910" s="48">
        <v>2</v>
      </c>
      <c r="K910" s="41">
        <f>400*0.6*2</f>
        <v>480</v>
      </c>
      <c r="L910" s="43">
        <f>400*0.6*2</f>
        <v>480</v>
      </c>
      <c r="M910" s="43"/>
      <c r="N910" s="77"/>
    </row>
    <row r="911" ht="25" customHeight="1" spans="1:14">
      <c r="A911" s="29">
        <f>COUNTA($A$4:A910)</f>
        <v>617</v>
      </c>
      <c r="B911" s="43" t="s">
        <v>1400</v>
      </c>
      <c r="C911" s="85" t="s">
        <v>1418</v>
      </c>
      <c r="D911" s="41" t="s">
        <v>1419</v>
      </c>
      <c r="E911" s="41" t="s">
        <v>1422</v>
      </c>
      <c r="F911" s="48" t="s">
        <v>217</v>
      </c>
      <c r="G911" s="41">
        <v>5</v>
      </c>
      <c r="H911" s="41" t="s">
        <v>34</v>
      </c>
      <c r="I911" s="43" t="s">
        <v>1421</v>
      </c>
      <c r="J911" s="41">
        <v>3</v>
      </c>
      <c r="K911" s="41">
        <f>400*0.6*3</f>
        <v>720</v>
      </c>
      <c r="L911" s="43">
        <v>720</v>
      </c>
      <c r="M911" s="43"/>
      <c r="N911" s="77"/>
    </row>
    <row r="912" ht="25" customHeight="1" spans="1:14">
      <c r="A912" s="29">
        <f>COUNTA($A$4:A911)</f>
        <v>618</v>
      </c>
      <c r="B912" s="43" t="s">
        <v>1400</v>
      </c>
      <c r="C912" s="85" t="s">
        <v>1418</v>
      </c>
      <c r="D912" s="41" t="s">
        <v>1419</v>
      </c>
      <c r="E912" s="41" t="s">
        <v>1423</v>
      </c>
      <c r="F912" s="43" t="s">
        <v>133</v>
      </c>
      <c r="G912" s="41">
        <v>3</v>
      </c>
      <c r="H912" s="41" t="s">
        <v>34</v>
      </c>
      <c r="I912" s="43" t="s">
        <v>1421</v>
      </c>
      <c r="J912" s="41">
        <v>1.5</v>
      </c>
      <c r="K912" s="41">
        <f>400*0.6*1.5</f>
        <v>360</v>
      </c>
      <c r="L912" s="28">
        <v>360</v>
      </c>
      <c r="M912" s="43"/>
      <c r="N912" s="77"/>
    </row>
    <row r="913" ht="25" customHeight="1" spans="1:14">
      <c r="A913" s="29">
        <f>COUNTA($A$4:A912)</f>
        <v>619</v>
      </c>
      <c r="B913" s="43" t="s">
        <v>1400</v>
      </c>
      <c r="C913" s="43" t="s">
        <v>1424</v>
      </c>
      <c r="D913" s="43" t="s">
        <v>1425</v>
      </c>
      <c r="E913" s="43" t="s">
        <v>1426</v>
      </c>
      <c r="F913" s="28" t="s">
        <v>41</v>
      </c>
      <c r="G913" s="43">
        <v>2</v>
      </c>
      <c r="H913" s="43" t="s">
        <v>306</v>
      </c>
      <c r="I913" s="43" t="s">
        <v>1427</v>
      </c>
      <c r="J913" s="43">
        <v>1.2</v>
      </c>
      <c r="K913" s="43">
        <v>768</v>
      </c>
      <c r="L913" s="43">
        <v>768</v>
      </c>
      <c r="M913" s="43"/>
      <c r="N913" s="77"/>
    </row>
    <row r="914" ht="25" customHeight="1" spans="1:14">
      <c r="A914" s="29">
        <f>COUNTA($A$4:A913)</f>
        <v>620</v>
      </c>
      <c r="B914" s="43" t="s">
        <v>1400</v>
      </c>
      <c r="C914" s="28" t="s">
        <v>1424</v>
      </c>
      <c r="D914" s="28" t="s">
        <v>1425</v>
      </c>
      <c r="E914" s="28" t="s">
        <v>1428</v>
      </c>
      <c r="F914" s="28" t="s">
        <v>33</v>
      </c>
      <c r="G914" s="28">
        <v>2</v>
      </c>
      <c r="H914" s="28" t="s">
        <v>306</v>
      </c>
      <c r="I914" s="43" t="s">
        <v>1427</v>
      </c>
      <c r="J914" s="28">
        <v>1.6</v>
      </c>
      <c r="K914" s="28">
        <v>1024</v>
      </c>
      <c r="L914" s="28">
        <v>1024</v>
      </c>
      <c r="M914" s="43"/>
      <c r="N914" s="77"/>
    </row>
    <row r="915" ht="25" customHeight="1" spans="1:14">
      <c r="A915" s="29">
        <f>COUNTA($A$4:A914)</f>
        <v>621</v>
      </c>
      <c r="B915" s="43" t="s">
        <v>1400</v>
      </c>
      <c r="C915" s="43" t="s">
        <v>1424</v>
      </c>
      <c r="D915" s="43" t="s">
        <v>1425</v>
      </c>
      <c r="E915" s="48" t="s">
        <v>1429</v>
      </c>
      <c r="F915" s="48" t="s">
        <v>28</v>
      </c>
      <c r="G915" s="48">
        <v>1</v>
      </c>
      <c r="H915" s="48" t="s">
        <v>306</v>
      </c>
      <c r="I915" s="43" t="s">
        <v>1427</v>
      </c>
      <c r="J915" s="28">
        <v>0.4</v>
      </c>
      <c r="K915" s="48">
        <v>256</v>
      </c>
      <c r="L915" s="48">
        <v>256</v>
      </c>
      <c r="M915" s="43"/>
      <c r="N915" s="77"/>
    </row>
    <row r="916" ht="25" customHeight="1" spans="1:14">
      <c r="A916" s="29">
        <f>COUNTA($A$4:A915)</f>
        <v>622</v>
      </c>
      <c r="B916" s="43" t="s">
        <v>1400</v>
      </c>
      <c r="C916" s="43" t="s">
        <v>1424</v>
      </c>
      <c r="D916" s="48" t="s">
        <v>1430</v>
      </c>
      <c r="E916" s="48" t="s">
        <v>1431</v>
      </c>
      <c r="F916" s="48" t="s">
        <v>28</v>
      </c>
      <c r="G916" s="48">
        <v>3</v>
      </c>
      <c r="H916" s="48" t="s">
        <v>1432</v>
      </c>
      <c r="I916" s="43" t="s">
        <v>1433</v>
      </c>
      <c r="J916" s="28">
        <v>2.5</v>
      </c>
      <c r="K916" s="20">
        <v>1200</v>
      </c>
      <c r="L916" s="20">
        <v>1600</v>
      </c>
      <c r="M916" s="43"/>
      <c r="N916" s="77"/>
    </row>
    <row r="917" ht="25" customHeight="1" spans="1:14">
      <c r="A917" s="29">
        <f>COUNTA($A$4:A916)</f>
        <v>623</v>
      </c>
      <c r="B917" s="43" t="s">
        <v>1400</v>
      </c>
      <c r="C917" s="94" t="s">
        <v>1434</v>
      </c>
      <c r="D917" s="71" t="s">
        <v>1435</v>
      </c>
      <c r="E917" s="71" t="s">
        <v>1436</v>
      </c>
      <c r="F917" s="58" t="s">
        <v>96</v>
      </c>
      <c r="G917" s="95">
        <v>2</v>
      </c>
      <c r="H917" s="71" t="s">
        <v>62</v>
      </c>
      <c r="I917" s="71" t="s">
        <v>1435</v>
      </c>
      <c r="J917" s="28">
        <v>2</v>
      </c>
      <c r="K917" s="28">
        <v>640</v>
      </c>
      <c r="L917" s="97">
        <v>1360</v>
      </c>
      <c r="M917" s="43"/>
      <c r="N917" s="77"/>
    </row>
    <row r="918" ht="25" customHeight="1" spans="1:14">
      <c r="A918" s="29"/>
      <c r="B918" s="43"/>
      <c r="C918" s="94"/>
      <c r="D918" s="71"/>
      <c r="E918" s="71"/>
      <c r="F918" s="64"/>
      <c r="G918" s="96"/>
      <c r="H918" s="28" t="s">
        <v>29</v>
      </c>
      <c r="I918" s="71" t="s">
        <v>1435</v>
      </c>
      <c r="J918" s="28">
        <v>1.5</v>
      </c>
      <c r="K918" s="28">
        <v>720</v>
      </c>
      <c r="L918" s="98"/>
      <c r="M918" s="43"/>
      <c r="N918" s="77"/>
    </row>
    <row r="919" ht="25" customHeight="1" spans="1:14">
      <c r="A919" s="29">
        <f>COUNTA($A$4:A918)</f>
        <v>624</v>
      </c>
      <c r="B919" s="43" t="s">
        <v>1400</v>
      </c>
      <c r="C919" s="94" t="s">
        <v>1434</v>
      </c>
      <c r="D919" s="71" t="s">
        <v>1435</v>
      </c>
      <c r="E919" s="71" t="s">
        <v>1437</v>
      </c>
      <c r="F919" s="95" t="s">
        <v>217</v>
      </c>
      <c r="G919" s="95">
        <v>5</v>
      </c>
      <c r="H919" s="28" t="s">
        <v>23</v>
      </c>
      <c r="I919" s="71" t="s">
        <v>1435</v>
      </c>
      <c r="J919" s="28">
        <v>24</v>
      </c>
      <c r="K919" s="28">
        <v>216</v>
      </c>
      <c r="L919" s="97">
        <v>648</v>
      </c>
      <c r="M919" s="43"/>
      <c r="N919" s="77"/>
    </row>
    <row r="920" ht="25" customHeight="1" spans="1:14">
      <c r="A920" s="29"/>
      <c r="B920" s="43"/>
      <c r="C920" s="94"/>
      <c r="D920" s="71"/>
      <c r="E920" s="71"/>
      <c r="F920" s="96"/>
      <c r="G920" s="96"/>
      <c r="H920" s="28" t="s">
        <v>34</v>
      </c>
      <c r="I920" s="71" t="s">
        <v>1435</v>
      </c>
      <c r="J920" s="28">
        <v>1.8</v>
      </c>
      <c r="K920" s="28">
        <v>432</v>
      </c>
      <c r="L920" s="98"/>
      <c r="M920" s="43"/>
      <c r="N920" s="77"/>
    </row>
    <row r="921" ht="25" customHeight="1" spans="1:14">
      <c r="A921" s="29">
        <f>COUNTA($A$4:A920)</f>
        <v>625</v>
      </c>
      <c r="B921" s="43" t="s">
        <v>1400</v>
      </c>
      <c r="C921" s="94" t="s">
        <v>1434</v>
      </c>
      <c r="D921" s="71" t="s">
        <v>1435</v>
      </c>
      <c r="E921" s="71" t="s">
        <v>1438</v>
      </c>
      <c r="F921" s="43" t="s">
        <v>133</v>
      </c>
      <c r="G921" s="71">
        <v>4</v>
      </c>
      <c r="H921" s="71" t="s">
        <v>23</v>
      </c>
      <c r="I921" s="71" t="s">
        <v>1435</v>
      </c>
      <c r="J921" s="28">
        <v>33</v>
      </c>
      <c r="K921" s="28">
        <v>297</v>
      </c>
      <c r="L921" s="28">
        <v>297</v>
      </c>
      <c r="M921" s="43"/>
      <c r="N921" s="77"/>
    </row>
    <row r="922" ht="25" customHeight="1" spans="1:14">
      <c r="A922" s="29">
        <f>COUNTA($A$4:A921)</f>
        <v>626</v>
      </c>
      <c r="B922" s="43" t="s">
        <v>1400</v>
      </c>
      <c r="C922" s="94" t="s">
        <v>1434</v>
      </c>
      <c r="D922" s="71" t="s">
        <v>1435</v>
      </c>
      <c r="E922" s="82" t="s">
        <v>1439</v>
      </c>
      <c r="F922" s="28" t="s">
        <v>41</v>
      </c>
      <c r="G922" s="82">
        <v>3</v>
      </c>
      <c r="H922" s="71" t="s">
        <v>34</v>
      </c>
      <c r="I922" s="71" t="s">
        <v>1435</v>
      </c>
      <c r="J922" s="28">
        <v>3</v>
      </c>
      <c r="K922" s="48">
        <v>960</v>
      </c>
      <c r="L922" s="48">
        <v>960</v>
      </c>
      <c r="M922" s="43"/>
      <c r="N922" s="77"/>
    </row>
    <row r="923" ht="25" customHeight="1" spans="1:14">
      <c r="A923" s="29">
        <f>COUNTA($A$4:A922)</f>
        <v>627</v>
      </c>
      <c r="B923" s="43" t="s">
        <v>1400</v>
      </c>
      <c r="C923" s="28" t="s">
        <v>1440</v>
      </c>
      <c r="D923" s="28" t="s">
        <v>1441</v>
      </c>
      <c r="E923" s="28" t="s">
        <v>1442</v>
      </c>
      <c r="F923" s="28" t="s">
        <v>41</v>
      </c>
      <c r="G923" s="28">
        <v>3</v>
      </c>
      <c r="H923" s="28" t="s">
        <v>306</v>
      </c>
      <c r="I923" s="28" t="s">
        <v>1441</v>
      </c>
      <c r="J923" s="28">
        <v>0.8</v>
      </c>
      <c r="K923" s="28">
        <v>512</v>
      </c>
      <c r="L923" s="71">
        <v>512</v>
      </c>
      <c r="M923" s="43"/>
      <c r="N923" s="77"/>
    </row>
    <row r="924" ht="25" customHeight="1" spans="1:14">
      <c r="A924" s="29">
        <f>COUNTA($A$4:A923)</f>
        <v>628</v>
      </c>
      <c r="B924" s="43" t="s">
        <v>1400</v>
      </c>
      <c r="C924" s="28" t="s">
        <v>1440</v>
      </c>
      <c r="D924" s="28" t="s">
        <v>1441</v>
      </c>
      <c r="E924" s="28" t="s">
        <v>1443</v>
      </c>
      <c r="F924" s="28" t="s">
        <v>41</v>
      </c>
      <c r="G924" s="28">
        <v>3</v>
      </c>
      <c r="H924" s="28" t="s">
        <v>23</v>
      </c>
      <c r="I924" s="28" t="s">
        <v>1441</v>
      </c>
      <c r="J924" s="28">
        <v>42</v>
      </c>
      <c r="K924" s="28">
        <v>504</v>
      </c>
      <c r="L924" s="28">
        <v>504</v>
      </c>
      <c r="M924" s="43"/>
      <c r="N924" s="77"/>
    </row>
    <row r="925" ht="25" customHeight="1" spans="1:14">
      <c r="A925" s="29">
        <f>COUNTA($A$4:A924)</f>
        <v>629</v>
      </c>
      <c r="B925" s="43" t="s">
        <v>1400</v>
      </c>
      <c r="C925" s="28" t="s">
        <v>1440</v>
      </c>
      <c r="D925" s="28" t="s">
        <v>1441</v>
      </c>
      <c r="E925" s="82" t="s">
        <v>1444</v>
      </c>
      <c r="F925" s="28" t="s">
        <v>83</v>
      </c>
      <c r="G925" s="82">
        <v>3</v>
      </c>
      <c r="H925" s="71" t="s">
        <v>29</v>
      </c>
      <c r="I925" s="28" t="s">
        <v>1441</v>
      </c>
      <c r="J925" s="82">
        <v>1</v>
      </c>
      <c r="K925" s="28">
        <v>480</v>
      </c>
      <c r="L925" s="28">
        <v>480</v>
      </c>
      <c r="M925" s="43"/>
      <c r="N925" s="77"/>
    </row>
    <row r="926" ht="25" customHeight="1" spans="1:14">
      <c r="A926" s="29">
        <f>COUNTA($A$4:A925)</f>
        <v>630</v>
      </c>
      <c r="B926" s="43" t="s">
        <v>1400</v>
      </c>
      <c r="C926" s="43" t="s">
        <v>1445</v>
      </c>
      <c r="D926" s="43" t="s">
        <v>1446</v>
      </c>
      <c r="E926" s="43" t="s">
        <v>1447</v>
      </c>
      <c r="F926" s="28" t="s">
        <v>33</v>
      </c>
      <c r="G926" s="43">
        <v>3</v>
      </c>
      <c r="H926" s="43" t="s">
        <v>62</v>
      </c>
      <c r="I926" s="43" t="s">
        <v>1446</v>
      </c>
      <c r="J926" s="43">
        <v>1.8</v>
      </c>
      <c r="K926" s="43">
        <v>576</v>
      </c>
      <c r="L926" s="43">
        <v>576</v>
      </c>
      <c r="M926" s="43"/>
      <c r="N926" s="77"/>
    </row>
    <row r="927" ht="25" customHeight="1" spans="1:14">
      <c r="A927" s="29">
        <f>COUNTA($A$4:A926)</f>
        <v>631</v>
      </c>
      <c r="B927" s="43" t="s">
        <v>1400</v>
      </c>
      <c r="C927" s="43" t="s">
        <v>1445</v>
      </c>
      <c r="D927" s="43" t="s">
        <v>1448</v>
      </c>
      <c r="E927" s="43" t="s">
        <v>1449</v>
      </c>
      <c r="F927" s="43" t="s">
        <v>133</v>
      </c>
      <c r="G927" s="43">
        <v>3</v>
      </c>
      <c r="H927" s="43" t="s">
        <v>1450</v>
      </c>
      <c r="I927" s="43" t="s">
        <v>1448</v>
      </c>
      <c r="J927" s="43">
        <v>7</v>
      </c>
      <c r="K927" s="43">
        <v>2100</v>
      </c>
      <c r="L927" s="43">
        <v>2100</v>
      </c>
      <c r="M927" s="43"/>
      <c r="N927" s="77"/>
    </row>
    <row r="928" ht="25" customHeight="1" spans="1:14">
      <c r="A928" s="29">
        <f>COUNTA($A$4:A927)</f>
        <v>632</v>
      </c>
      <c r="B928" s="43" t="s">
        <v>1400</v>
      </c>
      <c r="C928" s="41" t="s">
        <v>1451</v>
      </c>
      <c r="D928" s="41" t="s">
        <v>1452</v>
      </c>
      <c r="E928" s="41" t="s">
        <v>1453</v>
      </c>
      <c r="F928" s="41" t="s">
        <v>217</v>
      </c>
      <c r="G928" s="41">
        <v>2</v>
      </c>
      <c r="H928" s="41" t="s">
        <v>34</v>
      </c>
      <c r="I928" s="41" t="s">
        <v>1454</v>
      </c>
      <c r="J928" s="41">
        <v>0.5</v>
      </c>
      <c r="K928" s="41">
        <v>120</v>
      </c>
      <c r="L928" s="41">
        <v>120</v>
      </c>
      <c r="M928" s="75"/>
      <c r="N928" s="77"/>
    </row>
  </sheetData>
  <mergeCells count="2129">
    <mergeCell ref="A1:C1"/>
    <mergeCell ref="A2:N2"/>
    <mergeCell ref="A3:N3"/>
    <mergeCell ref="A5:A6"/>
    <mergeCell ref="A12:A13"/>
    <mergeCell ref="A14:A15"/>
    <mergeCell ref="A19:A20"/>
    <mergeCell ref="A23:A25"/>
    <mergeCell ref="A26:A29"/>
    <mergeCell ref="A31:A32"/>
    <mergeCell ref="A35:A37"/>
    <mergeCell ref="A38:A40"/>
    <mergeCell ref="A41:A42"/>
    <mergeCell ref="A44:A45"/>
    <mergeCell ref="A46:A47"/>
    <mergeCell ref="A54:A55"/>
    <mergeCell ref="A57:A59"/>
    <mergeCell ref="A60:A61"/>
    <mergeCell ref="A63:A64"/>
    <mergeCell ref="A69:A70"/>
    <mergeCell ref="A75:A77"/>
    <mergeCell ref="A78:A79"/>
    <mergeCell ref="A82:A83"/>
    <mergeCell ref="A89:A90"/>
    <mergeCell ref="A92:A93"/>
    <mergeCell ref="A94:A95"/>
    <mergeCell ref="A96:A97"/>
    <mergeCell ref="A99:A100"/>
    <mergeCell ref="A104:A105"/>
    <mergeCell ref="A110:A111"/>
    <mergeCell ref="A112:A113"/>
    <mergeCell ref="A114:A116"/>
    <mergeCell ref="A119:A122"/>
    <mergeCell ref="A124:A125"/>
    <mergeCell ref="A126:A127"/>
    <mergeCell ref="A128:A130"/>
    <mergeCell ref="A132:A133"/>
    <mergeCell ref="A135:A137"/>
    <mergeCell ref="A140:A142"/>
    <mergeCell ref="A143:A146"/>
    <mergeCell ref="A150:A151"/>
    <mergeCell ref="A152:A154"/>
    <mergeCell ref="A155:A156"/>
    <mergeCell ref="A158:A160"/>
    <mergeCell ref="A162:A164"/>
    <mergeCell ref="A165:A166"/>
    <mergeCell ref="A169:A170"/>
    <mergeCell ref="A171:A174"/>
    <mergeCell ref="A175:A177"/>
    <mergeCell ref="A178:A179"/>
    <mergeCell ref="A180:A181"/>
    <mergeCell ref="A182:A184"/>
    <mergeCell ref="A185:A187"/>
    <mergeCell ref="A188:A190"/>
    <mergeCell ref="A191:A193"/>
    <mergeCell ref="A194:A195"/>
    <mergeCell ref="A200:A202"/>
    <mergeCell ref="A203:A207"/>
    <mergeCell ref="A208:A209"/>
    <mergeCell ref="A210:A212"/>
    <mergeCell ref="A214:A215"/>
    <mergeCell ref="A216:A217"/>
    <mergeCell ref="A219:A220"/>
    <mergeCell ref="A221:A222"/>
    <mergeCell ref="A225:A226"/>
    <mergeCell ref="A232:A233"/>
    <mergeCell ref="A236:A237"/>
    <mergeCell ref="A238:A239"/>
    <mergeCell ref="A242:A243"/>
    <mergeCell ref="A246:A247"/>
    <mergeCell ref="A248:A249"/>
    <mergeCell ref="A250:A251"/>
    <mergeCell ref="A252:A253"/>
    <mergeCell ref="A255:A257"/>
    <mergeCell ref="A263:A264"/>
    <mergeCell ref="A266:A267"/>
    <mergeCell ref="A273:A274"/>
    <mergeCell ref="A277:A278"/>
    <mergeCell ref="A279:A280"/>
    <mergeCell ref="A281:A282"/>
    <mergeCell ref="A292:A293"/>
    <mergeCell ref="A301:A303"/>
    <mergeCell ref="A304:A305"/>
    <mergeCell ref="A309:A310"/>
    <mergeCell ref="A311:A312"/>
    <mergeCell ref="A314:A316"/>
    <mergeCell ref="A317:A318"/>
    <mergeCell ref="A320:A323"/>
    <mergeCell ref="A324:A327"/>
    <mergeCell ref="A328:A329"/>
    <mergeCell ref="A336:A338"/>
    <mergeCell ref="A339:A341"/>
    <mergeCell ref="A349:A351"/>
    <mergeCell ref="A356:A357"/>
    <mergeCell ref="A369:A370"/>
    <mergeCell ref="A380:A381"/>
    <mergeCell ref="A382:A383"/>
    <mergeCell ref="A384:A385"/>
    <mergeCell ref="A394:A395"/>
    <mergeCell ref="A396:A397"/>
    <mergeCell ref="A398:A399"/>
    <mergeCell ref="A404:A406"/>
    <mergeCell ref="A407:A408"/>
    <mergeCell ref="A409:A410"/>
    <mergeCell ref="A411:A413"/>
    <mergeCell ref="A417:A419"/>
    <mergeCell ref="A420:A421"/>
    <mergeCell ref="A422:A423"/>
    <mergeCell ref="A431:A432"/>
    <mergeCell ref="A434:A435"/>
    <mergeCell ref="A437:A438"/>
    <mergeCell ref="A439:A440"/>
    <mergeCell ref="A443:A447"/>
    <mergeCell ref="A452:A453"/>
    <mergeCell ref="A454:A455"/>
    <mergeCell ref="A457:A460"/>
    <mergeCell ref="A461:A462"/>
    <mergeCell ref="A463:A464"/>
    <mergeCell ref="A465:A466"/>
    <mergeCell ref="A469:A471"/>
    <mergeCell ref="A472:A473"/>
    <mergeCell ref="A479:A480"/>
    <mergeCell ref="A483:A484"/>
    <mergeCell ref="A487:A490"/>
    <mergeCell ref="A491:A493"/>
    <mergeCell ref="A494:A495"/>
    <mergeCell ref="A496:A497"/>
    <mergeCell ref="A505:A506"/>
    <mergeCell ref="A507:A508"/>
    <mergeCell ref="A515:A516"/>
    <mergeCell ref="A517:A518"/>
    <mergeCell ref="A519:A521"/>
    <mergeCell ref="A524:A525"/>
    <mergeCell ref="A528:A529"/>
    <mergeCell ref="A530:A532"/>
    <mergeCell ref="A533:A534"/>
    <mergeCell ref="A535:A536"/>
    <mergeCell ref="A547:A549"/>
    <mergeCell ref="A551:A552"/>
    <mergeCell ref="A553:A555"/>
    <mergeCell ref="A561:A562"/>
    <mergeCell ref="A563:A565"/>
    <mergeCell ref="A575:A577"/>
    <mergeCell ref="A578:A579"/>
    <mergeCell ref="A580:A581"/>
    <mergeCell ref="A582:A584"/>
    <mergeCell ref="A585:A587"/>
    <mergeCell ref="A589:A590"/>
    <mergeCell ref="A591:A592"/>
    <mergeCell ref="A594:A595"/>
    <mergeCell ref="A597:A598"/>
    <mergeCell ref="A601:A602"/>
    <mergeCell ref="A604:A605"/>
    <mergeCell ref="A606:A607"/>
    <mergeCell ref="A610:A611"/>
    <mergeCell ref="A623:A624"/>
    <mergeCell ref="A625:A626"/>
    <mergeCell ref="A627:A629"/>
    <mergeCell ref="A630:A631"/>
    <mergeCell ref="A632:A633"/>
    <mergeCell ref="A635:A636"/>
    <mergeCell ref="A641:A643"/>
    <mergeCell ref="A644:A645"/>
    <mergeCell ref="A650:A652"/>
    <mergeCell ref="A655:A657"/>
    <mergeCell ref="A658:A659"/>
    <mergeCell ref="A660:A661"/>
    <mergeCell ref="A664:A665"/>
    <mergeCell ref="A674:A675"/>
    <mergeCell ref="A687:A688"/>
    <mergeCell ref="A689:A690"/>
    <mergeCell ref="A692:A693"/>
    <mergeCell ref="A696:A699"/>
    <mergeCell ref="A701:A703"/>
    <mergeCell ref="A704:A705"/>
    <mergeCell ref="A707:A708"/>
    <mergeCell ref="A711:A713"/>
    <mergeCell ref="A716:A717"/>
    <mergeCell ref="A721:A722"/>
    <mergeCell ref="A723:A726"/>
    <mergeCell ref="A727:A728"/>
    <mergeCell ref="A729:A730"/>
    <mergeCell ref="A733:A734"/>
    <mergeCell ref="A736:A737"/>
    <mergeCell ref="A738:A739"/>
    <mergeCell ref="A740:A741"/>
    <mergeCell ref="A743:A744"/>
    <mergeCell ref="A745:A746"/>
    <mergeCell ref="A748:A749"/>
    <mergeCell ref="A758:A760"/>
    <mergeCell ref="A762:A763"/>
    <mergeCell ref="A771:A772"/>
    <mergeCell ref="A778:A779"/>
    <mergeCell ref="A784:A785"/>
    <mergeCell ref="A792:A793"/>
    <mergeCell ref="A794:A795"/>
    <mergeCell ref="A799:A801"/>
    <mergeCell ref="A819:A820"/>
    <mergeCell ref="A824:A825"/>
    <mergeCell ref="A826:A827"/>
    <mergeCell ref="A828:A830"/>
    <mergeCell ref="A838:A839"/>
    <mergeCell ref="A854:A855"/>
    <mergeCell ref="A856:A858"/>
    <mergeCell ref="A859:A862"/>
    <mergeCell ref="A863:A865"/>
    <mergeCell ref="A866:A868"/>
    <mergeCell ref="A869:A870"/>
    <mergeCell ref="A873:A875"/>
    <mergeCell ref="A876:A879"/>
    <mergeCell ref="A881:A882"/>
    <mergeCell ref="A907:A908"/>
    <mergeCell ref="A917:A918"/>
    <mergeCell ref="A919:A920"/>
    <mergeCell ref="B5:B6"/>
    <mergeCell ref="B12:B13"/>
    <mergeCell ref="B14:B15"/>
    <mergeCell ref="B19:B20"/>
    <mergeCell ref="B23:B25"/>
    <mergeCell ref="B26:B29"/>
    <mergeCell ref="B31:B32"/>
    <mergeCell ref="B35:B37"/>
    <mergeCell ref="B38:B40"/>
    <mergeCell ref="B41:B42"/>
    <mergeCell ref="B44:B45"/>
    <mergeCell ref="B46:B47"/>
    <mergeCell ref="B54:B55"/>
    <mergeCell ref="B57:B59"/>
    <mergeCell ref="B60:B61"/>
    <mergeCell ref="B63:B64"/>
    <mergeCell ref="B69:B70"/>
    <mergeCell ref="B75:B77"/>
    <mergeCell ref="B78:B79"/>
    <mergeCell ref="B82:B83"/>
    <mergeCell ref="B89:B90"/>
    <mergeCell ref="B92:B93"/>
    <mergeCell ref="B94:B95"/>
    <mergeCell ref="B96:B97"/>
    <mergeCell ref="B99:B100"/>
    <mergeCell ref="B104:B105"/>
    <mergeCell ref="B110:B111"/>
    <mergeCell ref="B112:B113"/>
    <mergeCell ref="B114:B116"/>
    <mergeCell ref="B119:B122"/>
    <mergeCell ref="B124:B125"/>
    <mergeCell ref="B126:B127"/>
    <mergeCell ref="B128:B130"/>
    <mergeCell ref="B132:B133"/>
    <mergeCell ref="B135:B137"/>
    <mergeCell ref="B140:B142"/>
    <mergeCell ref="B143:B146"/>
    <mergeCell ref="B150:B151"/>
    <mergeCell ref="B152:B154"/>
    <mergeCell ref="B155:B156"/>
    <mergeCell ref="B158:B160"/>
    <mergeCell ref="B162:B164"/>
    <mergeCell ref="B165:B166"/>
    <mergeCell ref="B169:B170"/>
    <mergeCell ref="B171:B174"/>
    <mergeCell ref="B175:B177"/>
    <mergeCell ref="B178:B179"/>
    <mergeCell ref="B180:B181"/>
    <mergeCell ref="B182:B184"/>
    <mergeCell ref="B185:B187"/>
    <mergeCell ref="B188:B190"/>
    <mergeCell ref="B191:B193"/>
    <mergeCell ref="B194:B195"/>
    <mergeCell ref="B200:B202"/>
    <mergeCell ref="B203:B207"/>
    <mergeCell ref="B208:B209"/>
    <mergeCell ref="B210:B212"/>
    <mergeCell ref="B214:B215"/>
    <mergeCell ref="B216:B217"/>
    <mergeCell ref="B219:B220"/>
    <mergeCell ref="B221:B222"/>
    <mergeCell ref="B225:B226"/>
    <mergeCell ref="B232:B233"/>
    <mergeCell ref="B236:B237"/>
    <mergeCell ref="B238:B239"/>
    <mergeCell ref="B242:B243"/>
    <mergeCell ref="B246:B247"/>
    <mergeCell ref="B248:B249"/>
    <mergeCell ref="B250:B251"/>
    <mergeCell ref="B252:B253"/>
    <mergeCell ref="B255:B257"/>
    <mergeCell ref="B263:B264"/>
    <mergeCell ref="B266:B267"/>
    <mergeCell ref="B273:B274"/>
    <mergeCell ref="B277:B278"/>
    <mergeCell ref="B279:B280"/>
    <mergeCell ref="B281:B282"/>
    <mergeCell ref="B292:B293"/>
    <mergeCell ref="B301:B303"/>
    <mergeCell ref="B304:B305"/>
    <mergeCell ref="B309:B310"/>
    <mergeCell ref="B311:B312"/>
    <mergeCell ref="B314:B316"/>
    <mergeCell ref="B317:B318"/>
    <mergeCell ref="B320:B323"/>
    <mergeCell ref="B324:B327"/>
    <mergeCell ref="B328:B329"/>
    <mergeCell ref="B336:B338"/>
    <mergeCell ref="B339:B341"/>
    <mergeCell ref="B349:B351"/>
    <mergeCell ref="B356:B357"/>
    <mergeCell ref="B369:B370"/>
    <mergeCell ref="B380:B381"/>
    <mergeCell ref="B382:B383"/>
    <mergeCell ref="B384:B385"/>
    <mergeCell ref="B394:B395"/>
    <mergeCell ref="B396:B397"/>
    <mergeCell ref="B398:B399"/>
    <mergeCell ref="B404:B406"/>
    <mergeCell ref="B407:B408"/>
    <mergeCell ref="B409:B410"/>
    <mergeCell ref="B411:B413"/>
    <mergeCell ref="B417:B419"/>
    <mergeCell ref="B420:B421"/>
    <mergeCell ref="B422:B423"/>
    <mergeCell ref="B431:B432"/>
    <mergeCell ref="B434:B435"/>
    <mergeCell ref="B437:B438"/>
    <mergeCell ref="B439:B440"/>
    <mergeCell ref="B443:B447"/>
    <mergeCell ref="B452:B453"/>
    <mergeCell ref="B454:B455"/>
    <mergeCell ref="B457:B460"/>
    <mergeCell ref="B461:B462"/>
    <mergeCell ref="B463:B464"/>
    <mergeCell ref="B465:B466"/>
    <mergeCell ref="B469:B471"/>
    <mergeCell ref="B472:B473"/>
    <mergeCell ref="B479:B480"/>
    <mergeCell ref="B483:B484"/>
    <mergeCell ref="B487:B490"/>
    <mergeCell ref="B491:B493"/>
    <mergeCell ref="B494:B495"/>
    <mergeCell ref="B496:B497"/>
    <mergeCell ref="B505:B506"/>
    <mergeCell ref="B507:B508"/>
    <mergeCell ref="B515:B516"/>
    <mergeCell ref="B517:B518"/>
    <mergeCell ref="B519:B521"/>
    <mergeCell ref="B524:B525"/>
    <mergeCell ref="B528:B529"/>
    <mergeCell ref="B530:B532"/>
    <mergeCell ref="B533:B534"/>
    <mergeCell ref="B535:B536"/>
    <mergeCell ref="B547:B549"/>
    <mergeCell ref="B551:B552"/>
    <mergeCell ref="B553:B555"/>
    <mergeCell ref="B561:B562"/>
    <mergeCell ref="B563:B565"/>
    <mergeCell ref="B575:B577"/>
    <mergeCell ref="B578:B579"/>
    <mergeCell ref="B580:B581"/>
    <mergeCell ref="B582:B584"/>
    <mergeCell ref="B585:B587"/>
    <mergeCell ref="B589:B590"/>
    <mergeCell ref="B591:B592"/>
    <mergeCell ref="B594:B595"/>
    <mergeCell ref="B597:B598"/>
    <mergeCell ref="B601:B602"/>
    <mergeCell ref="B604:B605"/>
    <mergeCell ref="B606:B607"/>
    <mergeCell ref="B610:B611"/>
    <mergeCell ref="B623:B624"/>
    <mergeCell ref="B625:B626"/>
    <mergeCell ref="B627:B629"/>
    <mergeCell ref="B630:B631"/>
    <mergeCell ref="B632:B633"/>
    <mergeCell ref="B635:B636"/>
    <mergeCell ref="B641:B643"/>
    <mergeCell ref="B644:B645"/>
    <mergeCell ref="B650:B652"/>
    <mergeCell ref="B655:B657"/>
    <mergeCell ref="B658:B659"/>
    <mergeCell ref="B660:B661"/>
    <mergeCell ref="B664:B665"/>
    <mergeCell ref="B674:B675"/>
    <mergeCell ref="B687:B688"/>
    <mergeCell ref="B689:B690"/>
    <mergeCell ref="B692:B693"/>
    <mergeCell ref="B696:B699"/>
    <mergeCell ref="B701:B703"/>
    <mergeCell ref="B704:B705"/>
    <mergeCell ref="B707:B708"/>
    <mergeCell ref="B711:B713"/>
    <mergeCell ref="B716:B717"/>
    <mergeCell ref="B721:B722"/>
    <mergeCell ref="B723:B726"/>
    <mergeCell ref="B727:B728"/>
    <mergeCell ref="B729:B730"/>
    <mergeCell ref="B733:B734"/>
    <mergeCell ref="B736:B737"/>
    <mergeCell ref="B738:B739"/>
    <mergeCell ref="B740:B741"/>
    <mergeCell ref="B743:B744"/>
    <mergeCell ref="B745:B746"/>
    <mergeCell ref="B748:B749"/>
    <mergeCell ref="B758:B760"/>
    <mergeCell ref="B762:B763"/>
    <mergeCell ref="B771:B772"/>
    <mergeCell ref="B778:B779"/>
    <mergeCell ref="B784:B785"/>
    <mergeCell ref="B792:B793"/>
    <mergeCell ref="B794:B795"/>
    <mergeCell ref="B799:B801"/>
    <mergeCell ref="B819:B820"/>
    <mergeCell ref="B824:B825"/>
    <mergeCell ref="B826:B827"/>
    <mergeCell ref="B828:B830"/>
    <mergeCell ref="B838:B839"/>
    <mergeCell ref="B854:B855"/>
    <mergeCell ref="B856:B858"/>
    <mergeCell ref="B859:B862"/>
    <mergeCell ref="B863:B865"/>
    <mergeCell ref="B866:B868"/>
    <mergeCell ref="B869:B870"/>
    <mergeCell ref="B873:B875"/>
    <mergeCell ref="B876:B879"/>
    <mergeCell ref="B881:B882"/>
    <mergeCell ref="B907:B908"/>
    <mergeCell ref="B917:B918"/>
    <mergeCell ref="B919:B920"/>
    <mergeCell ref="C5:C6"/>
    <mergeCell ref="C12:C13"/>
    <mergeCell ref="C14:C15"/>
    <mergeCell ref="C19:C20"/>
    <mergeCell ref="C23:C25"/>
    <mergeCell ref="C26:C29"/>
    <mergeCell ref="C31:C32"/>
    <mergeCell ref="C35:C37"/>
    <mergeCell ref="C38:C40"/>
    <mergeCell ref="C41:C42"/>
    <mergeCell ref="C44:C45"/>
    <mergeCell ref="C46:C47"/>
    <mergeCell ref="C54:C55"/>
    <mergeCell ref="C57:C59"/>
    <mergeCell ref="C60:C61"/>
    <mergeCell ref="C63:C64"/>
    <mergeCell ref="C69:C70"/>
    <mergeCell ref="C75:C77"/>
    <mergeCell ref="C78:C79"/>
    <mergeCell ref="C82:C83"/>
    <mergeCell ref="C89:C90"/>
    <mergeCell ref="C92:C93"/>
    <mergeCell ref="C94:C95"/>
    <mergeCell ref="C96:C97"/>
    <mergeCell ref="C99:C100"/>
    <mergeCell ref="C104:C105"/>
    <mergeCell ref="C110:C111"/>
    <mergeCell ref="C112:C113"/>
    <mergeCell ref="C114:C116"/>
    <mergeCell ref="C119:C122"/>
    <mergeCell ref="C124:C125"/>
    <mergeCell ref="C126:C127"/>
    <mergeCell ref="C128:C130"/>
    <mergeCell ref="C132:C133"/>
    <mergeCell ref="C135:C137"/>
    <mergeCell ref="C140:C142"/>
    <mergeCell ref="C143:C146"/>
    <mergeCell ref="C150:C151"/>
    <mergeCell ref="C152:C154"/>
    <mergeCell ref="C155:C156"/>
    <mergeCell ref="C158:C160"/>
    <mergeCell ref="C162:C164"/>
    <mergeCell ref="C165:C166"/>
    <mergeCell ref="C169:C170"/>
    <mergeCell ref="C171:C174"/>
    <mergeCell ref="C175:C177"/>
    <mergeCell ref="C178:C179"/>
    <mergeCell ref="C180:C181"/>
    <mergeCell ref="C182:C184"/>
    <mergeCell ref="C185:C187"/>
    <mergeCell ref="C188:C190"/>
    <mergeCell ref="C191:C193"/>
    <mergeCell ref="C194:C195"/>
    <mergeCell ref="C200:C202"/>
    <mergeCell ref="C203:C207"/>
    <mergeCell ref="C208:C209"/>
    <mergeCell ref="C210:C212"/>
    <mergeCell ref="C214:C215"/>
    <mergeCell ref="C216:C217"/>
    <mergeCell ref="C219:C220"/>
    <mergeCell ref="C221:C222"/>
    <mergeCell ref="C225:C226"/>
    <mergeCell ref="C232:C233"/>
    <mergeCell ref="C236:C237"/>
    <mergeCell ref="C238:C239"/>
    <mergeCell ref="C242:C243"/>
    <mergeCell ref="C246:C247"/>
    <mergeCell ref="C248:C249"/>
    <mergeCell ref="C250:C251"/>
    <mergeCell ref="C252:C253"/>
    <mergeCell ref="C255:C257"/>
    <mergeCell ref="C263:C264"/>
    <mergeCell ref="C266:C267"/>
    <mergeCell ref="C273:C274"/>
    <mergeCell ref="C277:C278"/>
    <mergeCell ref="C279:C280"/>
    <mergeCell ref="C281:C282"/>
    <mergeCell ref="C292:C293"/>
    <mergeCell ref="C301:C303"/>
    <mergeCell ref="C304:C305"/>
    <mergeCell ref="C309:C310"/>
    <mergeCell ref="C311:C312"/>
    <mergeCell ref="C314:C316"/>
    <mergeCell ref="C317:C318"/>
    <mergeCell ref="C320:C323"/>
    <mergeCell ref="C324:C327"/>
    <mergeCell ref="C328:C329"/>
    <mergeCell ref="C336:C338"/>
    <mergeCell ref="C339:C341"/>
    <mergeCell ref="C349:C351"/>
    <mergeCell ref="C356:C357"/>
    <mergeCell ref="C369:C370"/>
    <mergeCell ref="C380:C381"/>
    <mergeCell ref="C382:C383"/>
    <mergeCell ref="C384:C385"/>
    <mergeCell ref="C394:C395"/>
    <mergeCell ref="C396:C397"/>
    <mergeCell ref="C398:C399"/>
    <mergeCell ref="C404:C406"/>
    <mergeCell ref="C407:C408"/>
    <mergeCell ref="C409:C410"/>
    <mergeCell ref="C411:C413"/>
    <mergeCell ref="C417:C419"/>
    <mergeCell ref="C420:C421"/>
    <mergeCell ref="C422:C423"/>
    <mergeCell ref="C431:C432"/>
    <mergeCell ref="C434:C435"/>
    <mergeCell ref="C437:C438"/>
    <mergeCell ref="C439:C440"/>
    <mergeCell ref="C443:C447"/>
    <mergeCell ref="C452:C453"/>
    <mergeCell ref="C454:C455"/>
    <mergeCell ref="C457:C460"/>
    <mergeCell ref="C461:C462"/>
    <mergeCell ref="C463:C464"/>
    <mergeCell ref="C465:C466"/>
    <mergeCell ref="C469:C471"/>
    <mergeCell ref="C472:C473"/>
    <mergeCell ref="C479:C480"/>
    <mergeCell ref="C483:C484"/>
    <mergeCell ref="C487:C490"/>
    <mergeCell ref="C491:C493"/>
    <mergeCell ref="C494:C495"/>
    <mergeCell ref="C496:C497"/>
    <mergeCell ref="C505:C506"/>
    <mergeCell ref="C507:C508"/>
    <mergeCell ref="C515:C516"/>
    <mergeCell ref="C517:C518"/>
    <mergeCell ref="C519:C521"/>
    <mergeCell ref="C524:C525"/>
    <mergeCell ref="C528:C529"/>
    <mergeCell ref="C530:C532"/>
    <mergeCell ref="C533:C534"/>
    <mergeCell ref="C535:C536"/>
    <mergeCell ref="C547:C549"/>
    <mergeCell ref="C551:C552"/>
    <mergeCell ref="C553:C555"/>
    <mergeCell ref="C561:C562"/>
    <mergeCell ref="C563:C565"/>
    <mergeCell ref="C575:C577"/>
    <mergeCell ref="C578:C579"/>
    <mergeCell ref="C580:C581"/>
    <mergeCell ref="C582:C584"/>
    <mergeCell ref="C585:C587"/>
    <mergeCell ref="C589:C590"/>
    <mergeCell ref="C591:C592"/>
    <mergeCell ref="C594:C595"/>
    <mergeCell ref="C597:C598"/>
    <mergeCell ref="C601:C602"/>
    <mergeCell ref="C604:C605"/>
    <mergeCell ref="C606:C607"/>
    <mergeCell ref="C610:C611"/>
    <mergeCell ref="C623:C624"/>
    <mergeCell ref="C625:C626"/>
    <mergeCell ref="C627:C629"/>
    <mergeCell ref="C630:C631"/>
    <mergeCell ref="C632:C633"/>
    <mergeCell ref="C635:C636"/>
    <mergeCell ref="C641:C643"/>
    <mergeCell ref="C644:C645"/>
    <mergeCell ref="C650:C652"/>
    <mergeCell ref="C655:C657"/>
    <mergeCell ref="C658:C659"/>
    <mergeCell ref="C660:C661"/>
    <mergeCell ref="C664:C665"/>
    <mergeCell ref="C674:C675"/>
    <mergeCell ref="C687:C688"/>
    <mergeCell ref="C689:C690"/>
    <mergeCell ref="C692:C693"/>
    <mergeCell ref="C696:C699"/>
    <mergeCell ref="C701:C703"/>
    <mergeCell ref="C704:C705"/>
    <mergeCell ref="C707:C708"/>
    <mergeCell ref="C711:C713"/>
    <mergeCell ref="C716:C717"/>
    <mergeCell ref="C721:C722"/>
    <mergeCell ref="C723:C726"/>
    <mergeCell ref="C727:C728"/>
    <mergeCell ref="C729:C730"/>
    <mergeCell ref="C733:C734"/>
    <mergeCell ref="C736:C737"/>
    <mergeCell ref="C738:C739"/>
    <mergeCell ref="C740:C741"/>
    <mergeCell ref="C743:C744"/>
    <mergeCell ref="C745:C746"/>
    <mergeCell ref="C748:C749"/>
    <mergeCell ref="C758:C760"/>
    <mergeCell ref="C762:C763"/>
    <mergeCell ref="C771:C772"/>
    <mergeCell ref="C778:C779"/>
    <mergeCell ref="C784:C785"/>
    <mergeCell ref="C792:C793"/>
    <mergeCell ref="C794:C795"/>
    <mergeCell ref="C799:C801"/>
    <mergeCell ref="C819:C820"/>
    <mergeCell ref="C824:C825"/>
    <mergeCell ref="C826:C827"/>
    <mergeCell ref="C828:C830"/>
    <mergeCell ref="C838:C839"/>
    <mergeCell ref="C854:C855"/>
    <mergeCell ref="C856:C858"/>
    <mergeCell ref="C859:C862"/>
    <mergeCell ref="C863:C865"/>
    <mergeCell ref="C866:C868"/>
    <mergeCell ref="C869:C870"/>
    <mergeCell ref="C873:C875"/>
    <mergeCell ref="C876:C879"/>
    <mergeCell ref="C881:C882"/>
    <mergeCell ref="C907:C908"/>
    <mergeCell ref="C917:C918"/>
    <mergeCell ref="C919:C920"/>
    <mergeCell ref="D5:D6"/>
    <mergeCell ref="D12:D13"/>
    <mergeCell ref="D14:D15"/>
    <mergeCell ref="D19:D20"/>
    <mergeCell ref="D23:D25"/>
    <mergeCell ref="D26:D29"/>
    <mergeCell ref="D31:D32"/>
    <mergeCell ref="D35:D37"/>
    <mergeCell ref="D38:D40"/>
    <mergeCell ref="D41:D42"/>
    <mergeCell ref="D44:D45"/>
    <mergeCell ref="D46:D47"/>
    <mergeCell ref="D54:D55"/>
    <mergeCell ref="D57:D59"/>
    <mergeCell ref="D60:D61"/>
    <mergeCell ref="D63:D64"/>
    <mergeCell ref="D69:D70"/>
    <mergeCell ref="D75:D77"/>
    <mergeCell ref="D78:D79"/>
    <mergeCell ref="D82:D83"/>
    <mergeCell ref="D89:D90"/>
    <mergeCell ref="D92:D93"/>
    <mergeCell ref="D94:D95"/>
    <mergeCell ref="D96:D97"/>
    <mergeCell ref="D99:D100"/>
    <mergeCell ref="D104:D105"/>
    <mergeCell ref="D110:D111"/>
    <mergeCell ref="D112:D113"/>
    <mergeCell ref="D114:D116"/>
    <mergeCell ref="D119:D122"/>
    <mergeCell ref="D124:D125"/>
    <mergeCell ref="D126:D127"/>
    <mergeCell ref="D128:D130"/>
    <mergeCell ref="D132:D133"/>
    <mergeCell ref="D135:D137"/>
    <mergeCell ref="D140:D142"/>
    <mergeCell ref="D143:D146"/>
    <mergeCell ref="D150:D151"/>
    <mergeCell ref="D152:D154"/>
    <mergeCell ref="D155:D156"/>
    <mergeCell ref="D158:D160"/>
    <mergeCell ref="D162:D164"/>
    <mergeCell ref="D165:D166"/>
    <mergeCell ref="D169:D170"/>
    <mergeCell ref="D171:D174"/>
    <mergeCell ref="D175:D177"/>
    <mergeCell ref="D178:D179"/>
    <mergeCell ref="D180:D181"/>
    <mergeCell ref="D182:D184"/>
    <mergeCell ref="D185:D187"/>
    <mergeCell ref="D188:D190"/>
    <mergeCell ref="D191:D193"/>
    <mergeCell ref="D194:D195"/>
    <mergeCell ref="D200:D202"/>
    <mergeCell ref="D203:D207"/>
    <mergeCell ref="D208:D209"/>
    <mergeCell ref="D210:D212"/>
    <mergeCell ref="D214:D215"/>
    <mergeCell ref="D216:D217"/>
    <mergeCell ref="D219:D220"/>
    <mergeCell ref="D221:D222"/>
    <mergeCell ref="D225:D226"/>
    <mergeCell ref="D232:D233"/>
    <mergeCell ref="D236:D237"/>
    <mergeCell ref="D238:D239"/>
    <mergeCell ref="D242:D243"/>
    <mergeCell ref="D246:D247"/>
    <mergeCell ref="D248:D249"/>
    <mergeCell ref="D250:D251"/>
    <mergeCell ref="D252:D253"/>
    <mergeCell ref="D255:D257"/>
    <mergeCell ref="D263:D264"/>
    <mergeCell ref="D266:D267"/>
    <mergeCell ref="D273:D274"/>
    <mergeCell ref="D277:D278"/>
    <mergeCell ref="D279:D280"/>
    <mergeCell ref="D281:D282"/>
    <mergeCell ref="D292:D293"/>
    <mergeCell ref="D301:D303"/>
    <mergeCell ref="D304:D305"/>
    <mergeCell ref="D309:D310"/>
    <mergeCell ref="D311:D312"/>
    <mergeCell ref="D314:D316"/>
    <mergeCell ref="D317:D318"/>
    <mergeCell ref="D320:D323"/>
    <mergeCell ref="D324:D327"/>
    <mergeCell ref="D328:D329"/>
    <mergeCell ref="D336:D338"/>
    <mergeCell ref="D339:D341"/>
    <mergeCell ref="D349:D351"/>
    <mergeCell ref="D356:D357"/>
    <mergeCell ref="D369:D370"/>
    <mergeCell ref="D380:D381"/>
    <mergeCell ref="D382:D383"/>
    <mergeCell ref="D384:D385"/>
    <mergeCell ref="D394:D395"/>
    <mergeCell ref="D396:D397"/>
    <mergeCell ref="D398:D399"/>
    <mergeCell ref="D404:D406"/>
    <mergeCell ref="D407:D408"/>
    <mergeCell ref="D409:D410"/>
    <mergeCell ref="D411:D413"/>
    <mergeCell ref="D417:D419"/>
    <mergeCell ref="D420:D421"/>
    <mergeCell ref="D422:D423"/>
    <mergeCell ref="D431:D432"/>
    <mergeCell ref="D434:D435"/>
    <mergeCell ref="D437:D438"/>
    <mergeCell ref="D439:D440"/>
    <mergeCell ref="D443:D447"/>
    <mergeCell ref="D452:D453"/>
    <mergeCell ref="D454:D455"/>
    <mergeCell ref="D457:D460"/>
    <mergeCell ref="D461:D462"/>
    <mergeCell ref="D463:D464"/>
    <mergeCell ref="D465:D466"/>
    <mergeCell ref="D469:D471"/>
    <mergeCell ref="D472:D473"/>
    <mergeCell ref="D479:D480"/>
    <mergeCell ref="D483:D484"/>
    <mergeCell ref="D487:D490"/>
    <mergeCell ref="D491:D493"/>
    <mergeCell ref="D494:D495"/>
    <mergeCell ref="D496:D497"/>
    <mergeCell ref="D505:D506"/>
    <mergeCell ref="D507:D508"/>
    <mergeCell ref="D515:D516"/>
    <mergeCell ref="D517:D518"/>
    <mergeCell ref="D519:D521"/>
    <mergeCell ref="D524:D525"/>
    <mergeCell ref="D528:D529"/>
    <mergeCell ref="D530:D532"/>
    <mergeCell ref="D533:D534"/>
    <mergeCell ref="D535:D536"/>
    <mergeCell ref="D547:D549"/>
    <mergeCell ref="D551:D552"/>
    <mergeCell ref="D553:D555"/>
    <mergeCell ref="D561:D562"/>
    <mergeCell ref="D563:D565"/>
    <mergeCell ref="D575:D577"/>
    <mergeCell ref="D578:D579"/>
    <mergeCell ref="D580:D581"/>
    <mergeCell ref="D582:D584"/>
    <mergeCell ref="D585:D587"/>
    <mergeCell ref="D589:D590"/>
    <mergeCell ref="D591:D592"/>
    <mergeCell ref="D594:D595"/>
    <mergeCell ref="D597:D598"/>
    <mergeCell ref="D601:D602"/>
    <mergeCell ref="D604:D605"/>
    <mergeCell ref="D606:D607"/>
    <mergeCell ref="D610:D611"/>
    <mergeCell ref="D623:D624"/>
    <mergeCell ref="D625:D626"/>
    <mergeCell ref="D627:D629"/>
    <mergeCell ref="D630:D631"/>
    <mergeCell ref="D632:D633"/>
    <mergeCell ref="D635:D636"/>
    <mergeCell ref="D641:D643"/>
    <mergeCell ref="D644:D645"/>
    <mergeCell ref="D650:D652"/>
    <mergeCell ref="D655:D657"/>
    <mergeCell ref="D658:D659"/>
    <mergeCell ref="D660:D661"/>
    <mergeCell ref="D664:D665"/>
    <mergeCell ref="D674:D675"/>
    <mergeCell ref="D687:D688"/>
    <mergeCell ref="D689:D690"/>
    <mergeCell ref="D692:D693"/>
    <mergeCell ref="D696:D699"/>
    <mergeCell ref="D701:D703"/>
    <mergeCell ref="D704:D705"/>
    <mergeCell ref="D707:D708"/>
    <mergeCell ref="D711:D713"/>
    <mergeCell ref="D716:D717"/>
    <mergeCell ref="D721:D722"/>
    <mergeCell ref="D723:D726"/>
    <mergeCell ref="D727:D728"/>
    <mergeCell ref="D729:D730"/>
    <mergeCell ref="D733:D734"/>
    <mergeCell ref="D736:D737"/>
    <mergeCell ref="D738:D739"/>
    <mergeCell ref="D740:D741"/>
    <mergeCell ref="D743:D744"/>
    <mergeCell ref="D745:D746"/>
    <mergeCell ref="D748:D749"/>
    <mergeCell ref="D758:D760"/>
    <mergeCell ref="D762:D763"/>
    <mergeCell ref="D771:D772"/>
    <mergeCell ref="D778:D779"/>
    <mergeCell ref="D784:D785"/>
    <mergeCell ref="D792:D793"/>
    <mergeCell ref="D794:D795"/>
    <mergeCell ref="D799:D801"/>
    <mergeCell ref="D819:D820"/>
    <mergeCell ref="D824:D825"/>
    <mergeCell ref="D826:D827"/>
    <mergeCell ref="D828:D830"/>
    <mergeCell ref="D838:D839"/>
    <mergeCell ref="D854:D855"/>
    <mergeCell ref="D856:D858"/>
    <mergeCell ref="D859:D862"/>
    <mergeCell ref="D863:D865"/>
    <mergeCell ref="D866:D868"/>
    <mergeCell ref="D869:D870"/>
    <mergeCell ref="D873:D875"/>
    <mergeCell ref="D876:D879"/>
    <mergeCell ref="D881:D882"/>
    <mergeCell ref="D907:D908"/>
    <mergeCell ref="D917:D918"/>
    <mergeCell ref="D919:D920"/>
    <mergeCell ref="E5:E6"/>
    <mergeCell ref="E12:E13"/>
    <mergeCell ref="E14:E15"/>
    <mergeCell ref="E19:E20"/>
    <mergeCell ref="E23:E25"/>
    <mergeCell ref="E26:E29"/>
    <mergeCell ref="E31:E32"/>
    <mergeCell ref="E35:E37"/>
    <mergeCell ref="E38:E40"/>
    <mergeCell ref="E41:E42"/>
    <mergeCell ref="E44:E45"/>
    <mergeCell ref="E46:E47"/>
    <mergeCell ref="E54:E55"/>
    <mergeCell ref="E57:E59"/>
    <mergeCell ref="E60:E61"/>
    <mergeCell ref="E63:E64"/>
    <mergeCell ref="E69:E70"/>
    <mergeCell ref="E75:E77"/>
    <mergeCell ref="E78:E79"/>
    <mergeCell ref="E82:E83"/>
    <mergeCell ref="E89:E90"/>
    <mergeCell ref="E92:E93"/>
    <mergeCell ref="E94:E95"/>
    <mergeCell ref="E96:E97"/>
    <mergeCell ref="E99:E100"/>
    <mergeCell ref="E104:E105"/>
    <mergeCell ref="E110:E111"/>
    <mergeCell ref="E112:E113"/>
    <mergeCell ref="E114:E116"/>
    <mergeCell ref="E119:E122"/>
    <mergeCell ref="E124:E125"/>
    <mergeCell ref="E126:E127"/>
    <mergeCell ref="E128:E130"/>
    <mergeCell ref="E132:E133"/>
    <mergeCell ref="E135:E137"/>
    <mergeCell ref="E140:E142"/>
    <mergeCell ref="E143:E146"/>
    <mergeCell ref="E150:E151"/>
    <mergeCell ref="E152:E154"/>
    <mergeCell ref="E155:E156"/>
    <mergeCell ref="E158:E160"/>
    <mergeCell ref="E162:E164"/>
    <mergeCell ref="E165:E166"/>
    <mergeCell ref="E169:E170"/>
    <mergeCell ref="E171:E174"/>
    <mergeCell ref="E175:E177"/>
    <mergeCell ref="E178:E179"/>
    <mergeCell ref="E180:E181"/>
    <mergeCell ref="E182:E184"/>
    <mergeCell ref="E185:E187"/>
    <mergeCell ref="E188:E190"/>
    <mergeCell ref="E191:E193"/>
    <mergeCell ref="E194:E195"/>
    <mergeCell ref="E200:E202"/>
    <mergeCell ref="E203:E207"/>
    <mergeCell ref="E208:E209"/>
    <mergeCell ref="E210:E212"/>
    <mergeCell ref="E214:E215"/>
    <mergeCell ref="E216:E217"/>
    <mergeCell ref="E219:E220"/>
    <mergeCell ref="E221:E222"/>
    <mergeCell ref="E225:E226"/>
    <mergeCell ref="E232:E233"/>
    <mergeCell ref="E236:E237"/>
    <mergeCell ref="E238:E239"/>
    <mergeCell ref="E242:E243"/>
    <mergeCell ref="E246:E247"/>
    <mergeCell ref="E248:E249"/>
    <mergeCell ref="E250:E251"/>
    <mergeCell ref="E252:E253"/>
    <mergeCell ref="E255:E257"/>
    <mergeCell ref="E263:E264"/>
    <mergeCell ref="E266:E267"/>
    <mergeCell ref="E273:E274"/>
    <mergeCell ref="E277:E278"/>
    <mergeCell ref="E279:E280"/>
    <mergeCell ref="E281:E282"/>
    <mergeCell ref="E292:E293"/>
    <mergeCell ref="E301:E303"/>
    <mergeCell ref="E304:E305"/>
    <mergeCell ref="E309:E310"/>
    <mergeCell ref="E311:E312"/>
    <mergeCell ref="E314:E316"/>
    <mergeCell ref="E317:E318"/>
    <mergeCell ref="E320:E323"/>
    <mergeCell ref="E324:E327"/>
    <mergeCell ref="E328:E329"/>
    <mergeCell ref="E336:E338"/>
    <mergeCell ref="E339:E341"/>
    <mergeCell ref="E349:E351"/>
    <mergeCell ref="E356:E357"/>
    <mergeCell ref="E369:E370"/>
    <mergeCell ref="E380:E381"/>
    <mergeCell ref="E382:E383"/>
    <mergeCell ref="E384:E385"/>
    <mergeCell ref="E394:E395"/>
    <mergeCell ref="E396:E397"/>
    <mergeCell ref="E398:E399"/>
    <mergeCell ref="E404:E406"/>
    <mergeCell ref="E407:E408"/>
    <mergeCell ref="E409:E410"/>
    <mergeCell ref="E411:E413"/>
    <mergeCell ref="E417:E419"/>
    <mergeCell ref="E420:E421"/>
    <mergeCell ref="E422:E423"/>
    <mergeCell ref="E431:E432"/>
    <mergeCell ref="E434:E435"/>
    <mergeCell ref="E437:E438"/>
    <mergeCell ref="E439:E440"/>
    <mergeCell ref="E443:E447"/>
    <mergeCell ref="E452:E453"/>
    <mergeCell ref="E454:E455"/>
    <mergeCell ref="E457:E460"/>
    <mergeCell ref="E461:E462"/>
    <mergeCell ref="E463:E464"/>
    <mergeCell ref="E465:E466"/>
    <mergeCell ref="E469:E471"/>
    <mergeCell ref="E472:E473"/>
    <mergeCell ref="E479:E480"/>
    <mergeCell ref="E483:E484"/>
    <mergeCell ref="E487:E490"/>
    <mergeCell ref="E491:E493"/>
    <mergeCell ref="E494:E495"/>
    <mergeCell ref="E496:E497"/>
    <mergeCell ref="E505:E506"/>
    <mergeCell ref="E507:E508"/>
    <mergeCell ref="E515:E516"/>
    <mergeCell ref="E517:E518"/>
    <mergeCell ref="E519:E521"/>
    <mergeCell ref="E524:E525"/>
    <mergeCell ref="E528:E529"/>
    <mergeCell ref="E530:E532"/>
    <mergeCell ref="E533:E534"/>
    <mergeCell ref="E535:E536"/>
    <mergeCell ref="E547:E549"/>
    <mergeCell ref="E551:E552"/>
    <mergeCell ref="E553:E555"/>
    <mergeCell ref="E561:E562"/>
    <mergeCell ref="E563:E565"/>
    <mergeCell ref="E575:E577"/>
    <mergeCell ref="E578:E579"/>
    <mergeCell ref="E580:E581"/>
    <mergeCell ref="E582:E584"/>
    <mergeCell ref="E585:E587"/>
    <mergeCell ref="E589:E590"/>
    <mergeCell ref="E591:E592"/>
    <mergeCell ref="E594:E595"/>
    <mergeCell ref="E597:E598"/>
    <mergeCell ref="E601:E602"/>
    <mergeCell ref="E604:E605"/>
    <mergeCell ref="E606:E607"/>
    <mergeCell ref="E610:E611"/>
    <mergeCell ref="E623:E624"/>
    <mergeCell ref="E625:E626"/>
    <mergeCell ref="E627:E629"/>
    <mergeCell ref="E630:E631"/>
    <mergeCell ref="E632:E633"/>
    <mergeCell ref="E635:E636"/>
    <mergeCell ref="E641:E643"/>
    <mergeCell ref="E644:E645"/>
    <mergeCell ref="E650:E652"/>
    <mergeCell ref="E655:E657"/>
    <mergeCell ref="E658:E659"/>
    <mergeCell ref="E660:E661"/>
    <mergeCell ref="E664:E665"/>
    <mergeCell ref="E674:E675"/>
    <mergeCell ref="E687:E688"/>
    <mergeCell ref="E689:E690"/>
    <mergeCell ref="E692:E693"/>
    <mergeCell ref="E696:E699"/>
    <mergeCell ref="E701:E703"/>
    <mergeCell ref="E704:E705"/>
    <mergeCell ref="E707:E708"/>
    <mergeCell ref="E711:E713"/>
    <mergeCell ref="E716:E717"/>
    <mergeCell ref="E721:E722"/>
    <mergeCell ref="E723:E726"/>
    <mergeCell ref="E727:E728"/>
    <mergeCell ref="E729:E730"/>
    <mergeCell ref="E733:E734"/>
    <mergeCell ref="E736:E737"/>
    <mergeCell ref="E738:E739"/>
    <mergeCell ref="E740:E741"/>
    <mergeCell ref="E743:E744"/>
    <mergeCell ref="E745:E746"/>
    <mergeCell ref="E748:E749"/>
    <mergeCell ref="E758:E760"/>
    <mergeCell ref="E762:E763"/>
    <mergeCell ref="E771:E772"/>
    <mergeCell ref="E778:E779"/>
    <mergeCell ref="E784:E785"/>
    <mergeCell ref="E792:E793"/>
    <mergeCell ref="E794:E795"/>
    <mergeCell ref="E799:E801"/>
    <mergeCell ref="E819:E820"/>
    <mergeCell ref="E824:E825"/>
    <mergeCell ref="E826:E827"/>
    <mergeCell ref="E828:E830"/>
    <mergeCell ref="E838:E839"/>
    <mergeCell ref="E854:E855"/>
    <mergeCell ref="E856:E858"/>
    <mergeCell ref="E859:E862"/>
    <mergeCell ref="E863:E865"/>
    <mergeCell ref="E866:E868"/>
    <mergeCell ref="E869:E870"/>
    <mergeCell ref="E873:E875"/>
    <mergeCell ref="E876:E879"/>
    <mergeCell ref="E881:E882"/>
    <mergeCell ref="E907:E908"/>
    <mergeCell ref="E917:E918"/>
    <mergeCell ref="E919:E920"/>
    <mergeCell ref="F5:F6"/>
    <mergeCell ref="F12:F13"/>
    <mergeCell ref="F14:F15"/>
    <mergeCell ref="F19:F20"/>
    <mergeCell ref="F23:F25"/>
    <mergeCell ref="F26:F29"/>
    <mergeCell ref="F31:F32"/>
    <mergeCell ref="F35:F37"/>
    <mergeCell ref="F38:F40"/>
    <mergeCell ref="F41:F42"/>
    <mergeCell ref="F44:F45"/>
    <mergeCell ref="F46:F47"/>
    <mergeCell ref="F54:F55"/>
    <mergeCell ref="F57:F59"/>
    <mergeCell ref="F60:F61"/>
    <mergeCell ref="F63:F64"/>
    <mergeCell ref="F69:F70"/>
    <mergeCell ref="F75:F77"/>
    <mergeCell ref="F78:F79"/>
    <mergeCell ref="F82:F83"/>
    <mergeCell ref="F89:F90"/>
    <mergeCell ref="F92:F93"/>
    <mergeCell ref="F94:F95"/>
    <mergeCell ref="F96:F97"/>
    <mergeCell ref="F99:F100"/>
    <mergeCell ref="F104:F105"/>
    <mergeCell ref="F110:F111"/>
    <mergeCell ref="F112:F113"/>
    <mergeCell ref="F114:F116"/>
    <mergeCell ref="F119:F122"/>
    <mergeCell ref="F124:F125"/>
    <mergeCell ref="F126:F127"/>
    <mergeCell ref="F128:F130"/>
    <mergeCell ref="F132:F133"/>
    <mergeCell ref="F135:F137"/>
    <mergeCell ref="F140:F142"/>
    <mergeCell ref="F143:F146"/>
    <mergeCell ref="F150:F151"/>
    <mergeCell ref="F152:F154"/>
    <mergeCell ref="F155:F156"/>
    <mergeCell ref="F158:F160"/>
    <mergeCell ref="F162:F164"/>
    <mergeCell ref="F165:F166"/>
    <mergeCell ref="F169:F170"/>
    <mergeCell ref="F171:F174"/>
    <mergeCell ref="F175:F177"/>
    <mergeCell ref="F178:F179"/>
    <mergeCell ref="F180:F181"/>
    <mergeCell ref="F182:F184"/>
    <mergeCell ref="F185:F187"/>
    <mergeCell ref="F188:F190"/>
    <mergeCell ref="F191:F193"/>
    <mergeCell ref="F194:F195"/>
    <mergeCell ref="F200:F202"/>
    <mergeCell ref="F203:F207"/>
    <mergeCell ref="F208:F209"/>
    <mergeCell ref="F210:F212"/>
    <mergeCell ref="F214:F215"/>
    <mergeCell ref="F216:F217"/>
    <mergeCell ref="F219:F220"/>
    <mergeCell ref="F221:F222"/>
    <mergeCell ref="F225:F226"/>
    <mergeCell ref="F232:F233"/>
    <mergeCell ref="F236:F237"/>
    <mergeCell ref="F238:F239"/>
    <mergeCell ref="F242:F243"/>
    <mergeCell ref="F246:F247"/>
    <mergeCell ref="F248:F249"/>
    <mergeCell ref="F250:F251"/>
    <mergeCell ref="F252:F253"/>
    <mergeCell ref="F255:F257"/>
    <mergeCell ref="F263:F264"/>
    <mergeCell ref="F266:F267"/>
    <mergeCell ref="F273:F274"/>
    <mergeCell ref="F277:F278"/>
    <mergeCell ref="F279:F280"/>
    <mergeCell ref="F281:F282"/>
    <mergeCell ref="F292:F293"/>
    <mergeCell ref="F301:F303"/>
    <mergeCell ref="F304:F305"/>
    <mergeCell ref="F309:F310"/>
    <mergeCell ref="F311:F312"/>
    <mergeCell ref="F314:F316"/>
    <mergeCell ref="F317:F318"/>
    <mergeCell ref="F320:F323"/>
    <mergeCell ref="F324:F327"/>
    <mergeCell ref="F328:F329"/>
    <mergeCell ref="F336:F338"/>
    <mergeCell ref="F339:F341"/>
    <mergeCell ref="F349:F351"/>
    <mergeCell ref="F356:F357"/>
    <mergeCell ref="F369:F370"/>
    <mergeCell ref="F380:F381"/>
    <mergeCell ref="F382:F383"/>
    <mergeCell ref="F384:F385"/>
    <mergeCell ref="F394:F395"/>
    <mergeCell ref="F396:F397"/>
    <mergeCell ref="F398:F399"/>
    <mergeCell ref="F404:F406"/>
    <mergeCell ref="F407:F408"/>
    <mergeCell ref="F409:F410"/>
    <mergeCell ref="F411:F413"/>
    <mergeCell ref="F417:F419"/>
    <mergeCell ref="F420:F421"/>
    <mergeCell ref="F422:F423"/>
    <mergeCell ref="F431:F432"/>
    <mergeCell ref="F434:F435"/>
    <mergeCell ref="F437:F438"/>
    <mergeCell ref="F439:F440"/>
    <mergeCell ref="F443:F447"/>
    <mergeCell ref="F452:F453"/>
    <mergeCell ref="F454:F455"/>
    <mergeCell ref="F457:F460"/>
    <mergeCell ref="F461:F462"/>
    <mergeCell ref="F463:F464"/>
    <mergeCell ref="F465:F466"/>
    <mergeCell ref="F469:F471"/>
    <mergeCell ref="F472:F473"/>
    <mergeCell ref="F479:F480"/>
    <mergeCell ref="F483:F484"/>
    <mergeCell ref="F487:F490"/>
    <mergeCell ref="F491:F493"/>
    <mergeCell ref="F494:F495"/>
    <mergeCell ref="F496:F497"/>
    <mergeCell ref="F505:F506"/>
    <mergeCell ref="F507:F508"/>
    <mergeCell ref="F515:F516"/>
    <mergeCell ref="F517:F518"/>
    <mergeCell ref="F519:F521"/>
    <mergeCell ref="F524:F525"/>
    <mergeCell ref="F528:F529"/>
    <mergeCell ref="F530:F532"/>
    <mergeCell ref="F533:F534"/>
    <mergeCell ref="F535:F536"/>
    <mergeCell ref="F547:F549"/>
    <mergeCell ref="F551:F552"/>
    <mergeCell ref="F553:F555"/>
    <mergeCell ref="F561:F562"/>
    <mergeCell ref="F563:F565"/>
    <mergeCell ref="F575:F577"/>
    <mergeCell ref="F578:F579"/>
    <mergeCell ref="F580:F581"/>
    <mergeCell ref="F582:F584"/>
    <mergeCell ref="F585:F587"/>
    <mergeCell ref="F589:F590"/>
    <mergeCell ref="F591:F592"/>
    <mergeCell ref="F594:F595"/>
    <mergeCell ref="F597:F598"/>
    <mergeCell ref="F601:F602"/>
    <mergeCell ref="F604:F605"/>
    <mergeCell ref="F606:F607"/>
    <mergeCell ref="F610:F611"/>
    <mergeCell ref="F623:F624"/>
    <mergeCell ref="F625:F626"/>
    <mergeCell ref="F627:F629"/>
    <mergeCell ref="F630:F631"/>
    <mergeCell ref="F632:F633"/>
    <mergeCell ref="F635:F636"/>
    <mergeCell ref="F641:F643"/>
    <mergeCell ref="F644:F645"/>
    <mergeCell ref="F650:F652"/>
    <mergeCell ref="F655:F657"/>
    <mergeCell ref="F658:F659"/>
    <mergeCell ref="F660:F661"/>
    <mergeCell ref="F664:F665"/>
    <mergeCell ref="F674:F675"/>
    <mergeCell ref="F687:F688"/>
    <mergeCell ref="F689:F690"/>
    <mergeCell ref="F692:F693"/>
    <mergeCell ref="F696:F699"/>
    <mergeCell ref="F701:F703"/>
    <mergeCell ref="F704:F705"/>
    <mergeCell ref="F707:F708"/>
    <mergeCell ref="F711:F713"/>
    <mergeCell ref="F716:F717"/>
    <mergeCell ref="F721:F722"/>
    <mergeCell ref="F723:F726"/>
    <mergeCell ref="F727:F728"/>
    <mergeCell ref="F729:F730"/>
    <mergeCell ref="F733:F734"/>
    <mergeCell ref="F736:F737"/>
    <mergeCell ref="F738:F739"/>
    <mergeCell ref="F740:F741"/>
    <mergeCell ref="F743:F744"/>
    <mergeCell ref="F745:F746"/>
    <mergeCell ref="F748:F749"/>
    <mergeCell ref="F758:F760"/>
    <mergeCell ref="F762:F763"/>
    <mergeCell ref="F771:F772"/>
    <mergeCell ref="F778:F779"/>
    <mergeCell ref="F784:F785"/>
    <mergeCell ref="F792:F793"/>
    <mergeCell ref="F794:F795"/>
    <mergeCell ref="F799:F801"/>
    <mergeCell ref="F819:F820"/>
    <mergeCell ref="F824:F825"/>
    <mergeCell ref="F826:F827"/>
    <mergeCell ref="F828:F830"/>
    <mergeCell ref="F838:F839"/>
    <mergeCell ref="F854:F855"/>
    <mergeCell ref="F856:F858"/>
    <mergeCell ref="F859:F862"/>
    <mergeCell ref="F863:F865"/>
    <mergeCell ref="F866:F868"/>
    <mergeCell ref="F869:F870"/>
    <mergeCell ref="F873:F875"/>
    <mergeCell ref="F876:F879"/>
    <mergeCell ref="F881:F882"/>
    <mergeCell ref="F907:F908"/>
    <mergeCell ref="F917:F918"/>
    <mergeCell ref="F919:F920"/>
    <mergeCell ref="G5:G6"/>
    <mergeCell ref="G12:G13"/>
    <mergeCell ref="G14:G15"/>
    <mergeCell ref="G19:G20"/>
    <mergeCell ref="G23:G25"/>
    <mergeCell ref="G26:G29"/>
    <mergeCell ref="G31:G32"/>
    <mergeCell ref="G35:G37"/>
    <mergeCell ref="G38:G40"/>
    <mergeCell ref="G41:G42"/>
    <mergeCell ref="G44:G45"/>
    <mergeCell ref="G46:G47"/>
    <mergeCell ref="G54:G55"/>
    <mergeCell ref="G57:G59"/>
    <mergeCell ref="G60:G61"/>
    <mergeCell ref="G63:G64"/>
    <mergeCell ref="G69:G70"/>
    <mergeCell ref="G75:G77"/>
    <mergeCell ref="G78:G79"/>
    <mergeCell ref="G82:G83"/>
    <mergeCell ref="G89:G90"/>
    <mergeCell ref="G92:G93"/>
    <mergeCell ref="G94:G95"/>
    <mergeCell ref="G96:G97"/>
    <mergeCell ref="G99:G100"/>
    <mergeCell ref="G104:G105"/>
    <mergeCell ref="G110:G111"/>
    <mergeCell ref="G112:G113"/>
    <mergeCell ref="G114:G116"/>
    <mergeCell ref="G119:G122"/>
    <mergeCell ref="G124:G125"/>
    <mergeCell ref="G126:G127"/>
    <mergeCell ref="G128:G130"/>
    <mergeCell ref="G132:G133"/>
    <mergeCell ref="G135:G137"/>
    <mergeCell ref="G140:G142"/>
    <mergeCell ref="G143:G146"/>
    <mergeCell ref="G150:G151"/>
    <mergeCell ref="G152:G154"/>
    <mergeCell ref="G155:G156"/>
    <mergeCell ref="G158:G160"/>
    <mergeCell ref="G162:G164"/>
    <mergeCell ref="G165:G166"/>
    <mergeCell ref="G169:G170"/>
    <mergeCell ref="G171:G174"/>
    <mergeCell ref="G175:G177"/>
    <mergeCell ref="G178:G179"/>
    <mergeCell ref="G180:G181"/>
    <mergeCell ref="G182:G184"/>
    <mergeCell ref="G185:G187"/>
    <mergeCell ref="G188:G190"/>
    <mergeCell ref="G191:G193"/>
    <mergeCell ref="G194:G195"/>
    <mergeCell ref="G200:G202"/>
    <mergeCell ref="G203:G207"/>
    <mergeCell ref="G208:G209"/>
    <mergeCell ref="G210:G212"/>
    <mergeCell ref="G214:G215"/>
    <mergeCell ref="G216:G217"/>
    <mergeCell ref="G219:G220"/>
    <mergeCell ref="G221:G222"/>
    <mergeCell ref="G225:G226"/>
    <mergeCell ref="G232:G233"/>
    <mergeCell ref="G236:G237"/>
    <mergeCell ref="G238:G239"/>
    <mergeCell ref="G242:G243"/>
    <mergeCell ref="G246:G247"/>
    <mergeCell ref="G248:G249"/>
    <mergeCell ref="G250:G251"/>
    <mergeCell ref="G252:G253"/>
    <mergeCell ref="G255:G257"/>
    <mergeCell ref="G263:G264"/>
    <mergeCell ref="G266:G267"/>
    <mergeCell ref="G273:G274"/>
    <mergeCell ref="G277:G278"/>
    <mergeCell ref="G279:G280"/>
    <mergeCell ref="G281:G282"/>
    <mergeCell ref="G292:G293"/>
    <mergeCell ref="G301:G303"/>
    <mergeCell ref="G304:G305"/>
    <mergeCell ref="G309:G310"/>
    <mergeCell ref="G311:G312"/>
    <mergeCell ref="G314:G316"/>
    <mergeCell ref="G317:G318"/>
    <mergeCell ref="G320:G323"/>
    <mergeCell ref="G324:G327"/>
    <mergeCell ref="G328:G329"/>
    <mergeCell ref="G336:G338"/>
    <mergeCell ref="G339:G341"/>
    <mergeCell ref="G349:G351"/>
    <mergeCell ref="G356:G357"/>
    <mergeCell ref="G369:G370"/>
    <mergeCell ref="G380:G381"/>
    <mergeCell ref="G382:G383"/>
    <mergeCell ref="G384:G385"/>
    <mergeCell ref="G394:G395"/>
    <mergeCell ref="G396:G397"/>
    <mergeCell ref="G398:G399"/>
    <mergeCell ref="G404:G406"/>
    <mergeCell ref="G407:G408"/>
    <mergeCell ref="G409:G410"/>
    <mergeCell ref="G411:G413"/>
    <mergeCell ref="G417:G419"/>
    <mergeCell ref="G420:G421"/>
    <mergeCell ref="G422:G423"/>
    <mergeCell ref="G431:G432"/>
    <mergeCell ref="G434:G435"/>
    <mergeCell ref="G437:G438"/>
    <mergeCell ref="G439:G440"/>
    <mergeCell ref="G443:G447"/>
    <mergeCell ref="G452:G453"/>
    <mergeCell ref="G454:G455"/>
    <mergeCell ref="G457:G460"/>
    <mergeCell ref="G461:G462"/>
    <mergeCell ref="G463:G464"/>
    <mergeCell ref="G465:G466"/>
    <mergeCell ref="G469:G471"/>
    <mergeCell ref="G472:G473"/>
    <mergeCell ref="G479:G480"/>
    <mergeCell ref="G483:G484"/>
    <mergeCell ref="G487:G490"/>
    <mergeCell ref="G491:G493"/>
    <mergeCell ref="G494:G495"/>
    <mergeCell ref="G496:G497"/>
    <mergeCell ref="G505:G506"/>
    <mergeCell ref="G507:G508"/>
    <mergeCell ref="G515:G516"/>
    <mergeCell ref="G517:G518"/>
    <mergeCell ref="G519:G521"/>
    <mergeCell ref="G524:G525"/>
    <mergeCell ref="G528:G529"/>
    <mergeCell ref="G530:G532"/>
    <mergeCell ref="G533:G534"/>
    <mergeCell ref="G535:G536"/>
    <mergeCell ref="G547:G549"/>
    <mergeCell ref="G551:G552"/>
    <mergeCell ref="G553:G555"/>
    <mergeCell ref="G561:G562"/>
    <mergeCell ref="G563:G565"/>
    <mergeCell ref="G575:G577"/>
    <mergeCell ref="G578:G579"/>
    <mergeCell ref="G580:G581"/>
    <mergeCell ref="G582:G584"/>
    <mergeCell ref="G585:G587"/>
    <mergeCell ref="G589:G590"/>
    <mergeCell ref="G591:G592"/>
    <mergeCell ref="G594:G595"/>
    <mergeCell ref="G597:G598"/>
    <mergeCell ref="G601:G602"/>
    <mergeCell ref="G604:G605"/>
    <mergeCell ref="G606:G607"/>
    <mergeCell ref="G610:G611"/>
    <mergeCell ref="G623:G624"/>
    <mergeCell ref="G625:G626"/>
    <mergeCell ref="G627:G629"/>
    <mergeCell ref="G630:G631"/>
    <mergeCell ref="G632:G633"/>
    <mergeCell ref="G635:G636"/>
    <mergeCell ref="G641:G643"/>
    <mergeCell ref="G644:G645"/>
    <mergeCell ref="G650:G652"/>
    <mergeCell ref="G655:G657"/>
    <mergeCell ref="G658:G659"/>
    <mergeCell ref="G660:G661"/>
    <mergeCell ref="G664:G665"/>
    <mergeCell ref="G674:G675"/>
    <mergeCell ref="G687:G688"/>
    <mergeCell ref="G689:G690"/>
    <mergeCell ref="G692:G693"/>
    <mergeCell ref="G696:G699"/>
    <mergeCell ref="G701:G703"/>
    <mergeCell ref="G704:G705"/>
    <mergeCell ref="G707:G708"/>
    <mergeCell ref="G711:G713"/>
    <mergeCell ref="G716:G717"/>
    <mergeCell ref="G721:G722"/>
    <mergeCell ref="G723:G726"/>
    <mergeCell ref="G727:G728"/>
    <mergeCell ref="G729:G730"/>
    <mergeCell ref="G733:G734"/>
    <mergeCell ref="G736:G737"/>
    <mergeCell ref="G738:G739"/>
    <mergeCell ref="G740:G741"/>
    <mergeCell ref="G743:G744"/>
    <mergeCell ref="G745:G746"/>
    <mergeCell ref="G748:G749"/>
    <mergeCell ref="G758:G760"/>
    <mergeCell ref="G762:G763"/>
    <mergeCell ref="G771:G772"/>
    <mergeCell ref="G778:G779"/>
    <mergeCell ref="G784:G785"/>
    <mergeCell ref="G792:G793"/>
    <mergeCell ref="G794:G795"/>
    <mergeCell ref="G799:G801"/>
    <mergeCell ref="G819:G820"/>
    <mergeCell ref="G824:G825"/>
    <mergeCell ref="G826:G827"/>
    <mergeCell ref="G828:G830"/>
    <mergeCell ref="G838:G839"/>
    <mergeCell ref="G854:G855"/>
    <mergeCell ref="G856:G858"/>
    <mergeCell ref="G859:G862"/>
    <mergeCell ref="G863:G865"/>
    <mergeCell ref="G866:G868"/>
    <mergeCell ref="G869:G870"/>
    <mergeCell ref="G873:G875"/>
    <mergeCell ref="G876:G879"/>
    <mergeCell ref="G881:G882"/>
    <mergeCell ref="G907:G908"/>
    <mergeCell ref="G917:G918"/>
    <mergeCell ref="G919:G920"/>
    <mergeCell ref="I5:I6"/>
    <mergeCell ref="I12:I13"/>
    <mergeCell ref="I19:I20"/>
    <mergeCell ref="I23:I25"/>
    <mergeCell ref="I26:I29"/>
    <mergeCell ref="I35:I37"/>
    <mergeCell ref="I38:I40"/>
    <mergeCell ref="I41:I42"/>
    <mergeCell ref="I44:I45"/>
    <mergeCell ref="I46:I47"/>
    <mergeCell ref="I54:I55"/>
    <mergeCell ref="I57:I59"/>
    <mergeCell ref="I60:I61"/>
    <mergeCell ref="I63:I64"/>
    <mergeCell ref="I69:I70"/>
    <mergeCell ref="I132:I133"/>
    <mergeCell ref="I135:I137"/>
    <mergeCell ref="I140:I142"/>
    <mergeCell ref="I143:I146"/>
    <mergeCell ref="I214:I215"/>
    <mergeCell ref="I216:I217"/>
    <mergeCell ref="I219:I220"/>
    <mergeCell ref="I221:I222"/>
    <mergeCell ref="I225:I226"/>
    <mergeCell ref="I273:I274"/>
    <mergeCell ref="I277:I278"/>
    <mergeCell ref="I279:I280"/>
    <mergeCell ref="I281:I282"/>
    <mergeCell ref="I292:I293"/>
    <mergeCell ref="I301:I303"/>
    <mergeCell ref="I304:I305"/>
    <mergeCell ref="I309:I310"/>
    <mergeCell ref="I311:I312"/>
    <mergeCell ref="I314:I316"/>
    <mergeCell ref="I317:I318"/>
    <mergeCell ref="I320:I323"/>
    <mergeCell ref="I324:I327"/>
    <mergeCell ref="I328:I329"/>
    <mergeCell ref="I336:I338"/>
    <mergeCell ref="I339:I341"/>
    <mergeCell ref="I369:I370"/>
    <mergeCell ref="I380:I381"/>
    <mergeCell ref="I394:I395"/>
    <mergeCell ref="I396:I397"/>
    <mergeCell ref="I398:I399"/>
    <mergeCell ref="I404:I406"/>
    <mergeCell ref="I407:I408"/>
    <mergeCell ref="I409:I410"/>
    <mergeCell ref="I411:I413"/>
    <mergeCell ref="I417:I419"/>
    <mergeCell ref="I420:I421"/>
    <mergeCell ref="I422:I423"/>
    <mergeCell ref="I431:I432"/>
    <mergeCell ref="I434:I435"/>
    <mergeCell ref="I437:I438"/>
    <mergeCell ref="I439:I440"/>
    <mergeCell ref="I443:I447"/>
    <mergeCell ref="I452:I453"/>
    <mergeCell ref="I454:I455"/>
    <mergeCell ref="I623:I624"/>
    <mergeCell ref="I625:I626"/>
    <mergeCell ref="I627:I629"/>
    <mergeCell ref="I630:I631"/>
    <mergeCell ref="I632:I633"/>
    <mergeCell ref="I635:I636"/>
    <mergeCell ref="I641:I643"/>
    <mergeCell ref="I644:I645"/>
    <mergeCell ref="I650:I652"/>
    <mergeCell ref="I655:I656"/>
    <mergeCell ref="I658:I659"/>
    <mergeCell ref="I660:I661"/>
    <mergeCell ref="I664:I665"/>
    <mergeCell ref="I687:I688"/>
    <mergeCell ref="I711:I713"/>
    <mergeCell ref="I716:I717"/>
    <mergeCell ref="I721:I722"/>
    <mergeCell ref="I723:I726"/>
    <mergeCell ref="I736:I737"/>
    <mergeCell ref="I738:I739"/>
    <mergeCell ref="I740:I741"/>
    <mergeCell ref="I743:I744"/>
    <mergeCell ref="I745:I746"/>
    <mergeCell ref="I792:I793"/>
    <mergeCell ref="I794:I795"/>
    <mergeCell ref="I799:I801"/>
    <mergeCell ref="K792:K793"/>
    <mergeCell ref="K819:K820"/>
    <mergeCell ref="K824:K825"/>
    <mergeCell ref="K826:K827"/>
    <mergeCell ref="K828:K830"/>
    <mergeCell ref="K838:K839"/>
    <mergeCell ref="L5:L6"/>
    <mergeCell ref="L12:L13"/>
    <mergeCell ref="L14:L15"/>
    <mergeCell ref="L19:L20"/>
    <mergeCell ref="L23:L25"/>
    <mergeCell ref="L26:L29"/>
    <mergeCell ref="L31:L32"/>
    <mergeCell ref="L35:L37"/>
    <mergeCell ref="L38:L40"/>
    <mergeCell ref="L41:L42"/>
    <mergeCell ref="L44:L45"/>
    <mergeCell ref="L46:L47"/>
    <mergeCell ref="L54:L55"/>
    <mergeCell ref="L57:L59"/>
    <mergeCell ref="L60:L61"/>
    <mergeCell ref="L63:L64"/>
    <mergeCell ref="L69:L70"/>
    <mergeCell ref="L75:L77"/>
    <mergeCell ref="L78:L79"/>
    <mergeCell ref="L82:L83"/>
    <mergeCell ref="L89:L90"/>
    <mergeCell ref="L92:L93"/>
    <mergeCell ref="L94:L95"/>
    <mergeCell ref="L96:L97"/>
    <mergeCell ref="L99:L100"/>
    <mergeCell ref="L104:L105"/>
    <mergeCell ref="L110:L111"/>
    <mergeCell ref="L112:L113"/>
    <mergeCell ref="L114:L116"/>
    <mergeCell ref="L119:L122"/>
    <mergeCell ref="L124:L125"/>
    <mergeCell ref="L126:L127"/>
    <mergeCell ref="L128:L130"/>
    <mergeCell ref="L132:L133"/>
    <mergeCell ref="L135:L137"/>
    <mergeCell ref="L140:L142"/>
    <mergeCell ref="L143:L146"/>
    <mergeCell ref="L150:L151"/>
    <mergeCell ref="L152:L154"/>
    <mergeCell ref="L155:L156"/>
    <mergeCell ref="L158:L160"/>
    <mergeCell ref="L162:L164"/>
    <mergeCell ref="L165:L166"/>
    <mergeCell ref="L169:L170"/>
    <mergeCell ref="L171:L174"/>
    <mergeCell ref="L175:L177"/>
    <mergeCell ref="L178:L179"/>
    <mergeCell ref="L180:L181"/>
    <mergeCell ref="L182:L184"/>
    <mergeCell ref="L185:L187"/>
    <mergeCell ref="L188:L190"/>
    <mergeCell ref="L191:L193"/>
    <mergeCell ref="L194:L195"/>
    <mergeCell ref="L200:L202"/>
    <mergeCell ref="L203:L207"/>
    <mergeCell ref="L208:L209"/>
    <mergeCell ref="L210:L212"/>
    <mergeCell ref="L214:L215"/>
    <mergeCell ref="L216:L217"/>
    <mergeCell ref="L219:L220"/>
    <mergeCell ref="L221:L222"/>
    <mergeCell ref="L225:L226"/>
    <mergeCell ref="L232:L233"/>
    <mergeCell ref="L236:L237"/>
    <mergeCell ref="L238:L239"/>
    <mergeCell ref="L242:L243"/>
    <mergeCell ref="L246:L247"/>
    <mergeCell ref="L248:L249"/>
    <mergeCell ref="L250:L251"/>
    <mergeCell ref="L252:L253"/>
    <mergeCell ref="L255:L257"/>
    <mergeCell ref="L263:L264"/>
    <mergeCell ref="L266:L267"/>
    <mergeCell ref="L273:L274"/>
    <mergeCell ref="L277:L278"/>
    <mergeCell ref="L279:L280"/>
    <mergeCell ref="L281:L282"/>
    <mergeCell ref="L292:L293"/>
    <mergeCell ref="L301:L303"/>
    <mergeCell ref="L304:L305"/>
    <mergeCell ref="L309:L310"/>
    <mergeCell ref="L311:L312"/>
    <mergeCell ref="L314:L316"/>
    <mergeCell ref="L317:L318"/>
    <mergeCell ref="L320:L323"/>
    <mergeCell ref="L324:L327"/>
    <mergeCell ref="L328:L329"/>
    <mergeCell ref="L336:L338"/>
    <mergeCell ref="L339:L341"/>
    <mergeCell ref="L349:L351"/>
    <mergeCell ref="L356:L357"/>
    <mergeCell ref="L369:L370"/>
    <mergeCell ref="L380:L381"/>
    <mergeCell ref="L382:L383"/>
    <mergeCell ref="L384:L385"/>
    <mergeCell ref="L394:L395"/>
    <mergeCell ref="L396:L397"/>
    <mergeCell ref="L398:L399"/>
    <mergeCell ref="L404:L406"/>
    <mergeCell ref="L407:L408"/>
    <mergeCell ref="L409:L410"/>
    <mergeCell ref="L411:L413"/>
    <mergeCell ref="L417:L419"/>
    <mergeCell ref="L420:L421"/>
    <mergeCell ref="L422:L423"/>
    <mergeCell ref="L431:L432"/>
    <mergeCell ref="L434:L435"/>
    <mergeCell ref="L437:L438"/>
    <mergeCell ref="L439:L440"/>
    <mergeCell ref="L443:L447"/>
    <mergeCell ref="L452:L453"/>
    <mergeCell ref="L454:L455"/>
    <mergeCell ref="L457:L460"/>
    <mergeCell ref="L461:L462"/>
    <mergeCell ref="L463:L464"/>
    <mergeCell ref="L465:L466"/>
    <mergeCell ref="L469:L471"/>
    <mergeCell ref="L472:L473"/>
    <mergeCell ref="L479:L480"/>
    <mergeCell ref="L483:L484"/>
    <mergeCell ref="L487:L490"/>
    <mergeCell ref="L491:L493"/>
    <mergeCell ref="L494:L495"/>
    <mergeCell ref="L496:L497"/>
    <mergeCell ref="L505:L506"/>
    <mergeCell ref="L507:L508"/>
    <mergeCell ref="L515:L516"/>
    <mergeCell ref="L517:L518"/>
    <mergeCell ref="L519:L521"/>
    <mergeCell ref="L524:L525"/>
    <mergeCell ref="L528:L529"/>
    <mergeCell ref="L530:L532"/>
    <mergeCell ref="L533:L534"/>
    <mergeCell ref="L535:L536"/>
    <mergeCell ref="L547:L549"/>
    <mergeCell ref="L551:L552"/>
    <mergeCell ref="L553:L555"/>
    <mergeCell ref="L561:L562"/>
    <mergeCell ref="L563:L565"/>
    <mergeCell ref="L575:L577"/>
    <mergeCell ref="L578:L579"/>
    <mergeCell ref="L580:L581"/>
    <mergeCell ref="L582:L584"/>
    <mergeCell ref="L585:L587"/>
    <mergeCell ref="L589:L590"/>
    <mergeCell ref="L591:L592"/>
    <mergeCell ref="L594:L595"/>
    <mergeCell ref="L597:L598"/>
    <mergeCell ref="L601:L602"/>
    <mergeCell ref="L604:L605"/>
    <mergeCell ref="L606:L607"/>
    <mergeCell ref="L610:L611"/>
    <mergeCell ref="L623:L624"/>
    <mergeCell ref="L625:L626"/>
    <mergeCell ref="L627:L629"/>
    <mergeCell ref="L630:L631"/>
    <mergeCell ref="L632:L633"/>
    <mergeCell ref="L635:L636"/>
    <mergeCell ref="L641:L643"/>
    <mergeCell ref="L644:L645"/>
    <mergeCell ref="L650:L652"/>
    <mergeCell ref="L655:L657"/>
    <mergeCell ref="L658:L659"/>
    <mergeCell ref="L660:L661"/>
    <mergeCell ref="L674:L675"/>
    <mergeCell ref="L687:L688"/>
    <mergeCell ref="L689:L690"/>
    <mergeCell ref="L692:L693"/>
    <mergeCell ref="L696:L699"/>
    <mergeCell ref="L701:L703"/>
    <mergeCell ref="L704:L705"/>
    <mergeCell ref="L707:L708"/>
    <mergeCell ref="L711:L713"/>
    <mergeCell ref="L716:L717"/>
    <mergeCell ref="L721:L722"/>
    <mergeCell ref="L723:L726"/>
    <mergeCell ref="L727:L728"/>
    <mergeCell ref="L729:L730"/>
    <mergeCell ref="L733:L734"/>
    <mergeCell ref="L736:L737"/>
    <mergeCell ref="L738:L739"/>
    <mergeCell ref="L740:L741"/>
    <mergeCell ref="L743:L744"/>
    <mergeCell ref="L745:L746"/>
    <mergeCell ref="L748:L749"/>
    <mergeCell ref="L758:L760"/>
    <mergeCell ref="L762:L763"/>
    <mergeCell ref="L771:L772"/>
    <mergeCell ref="L778:L779"/>
    <mergeCell ref="L784:L785"/>
    <mergeCell ref="L792:L793"/>
    <mergeCell ref="L794:L795"/>
    <mergeCell ref="L799:L801"/>
    <mergeCell ref="L819:L820"/>
    <mergeCell ref="L824:L825"/>
    <mergeCell ref="L826:L827"/>
    <mergeCell ref="L828:L830"/>
    <mergeCell ref="L838:L839"/>
    <mergeCell ref="L854:L855"/>
    <mergeCell ref="L856:L858"/>
    <mergeCell ref="L859:L862"/>
    <mergeCell ref="L863:L865"/>
    <mergeCell ref="L866:L868"/>
    <mergeCell ref="L869:L870"/>
    <mergeCell ref="L871:L872"/>
    <mergeCell ref="L873:L875"/>
    <mergeCell ref="L876:L879"/>
    <mergeCell ref="L881:L882"/>
    <mergeCell ref="L907:L908"/>
    <mergeCell ref="L917:L918"/>
    <mergeCell ref="L919:L920"/>
    <mergeCell ref="M5:M6"/>
    <mergeCell ref="M12:M13"/>
    <mergeCell ref="M14:M15"/>
    <mergeCell ref="M19:M20"/>
    <mergeCell ref="M23:M25"/>
    <mergeCell ref="M26:M29"/>
    <mergeCell ref="M31:M32"/>
    <mergeCell ref="M35:M37"/>
    <mergeCell ref="M38:M40"/>
    <mergeCell ref="M41:M42"/>
    <mergeCell ref="M44:M45"/>
    <mergeCell ref="M46:M47"/>
    <mergeCell ref="M54:M55"/>
    <mergeCell ref="M57:M59"/>
    <mergeCell ref="M60:M61"/>
    <mergeCell ref="M63:M64"/>
    <mergeCell ref="M114:M116"/>
    <mergeCell ref="M124:M125"/>
    <mergeCell ref="M126:M127"/>
    <mergeCell ref="M132:M133"/>
    <mergeCell ref="M135:M137"/>
    <mergeCell ref="M140:M142"/>
    <mergeCell ref="M143:M146"/>
    <mergeCell ref="M150:M151"/>
    <mergeCell ref="M152:M154"/>
    <mergeCell ref="M155:M156"/>
    <mergeCell ref="M158:M160"/>
    <mergeCell ref="M162:M164"/>
    <mergeCell ref="M165:M166"/>
    <mergeCell ref="M169:M170"/>
    <mergeCell ref="M171:M174"/>
    <mergeCell ref="M175:M177"/>
    <mergeCell ref="M178:M179"/>
    <mergeCell ref="M180:M181"/>
    <mergeCell ref="M182:M184"/>
    <mergeCell ref="M185:M187"/>
    <mergeCell ref="M188:M190"/>
    <mergeCell ref="M191:M193"/>
    <mergeCell ref="M194:M195"/>
    <mergeCell ref="M200:M202"/>
    <mergeCell ref="M203:M207"/>
    <mergeCell ref="M208:M209"/>
    <mergeCell ref="M210:M212"/>
    <mergeCell ref="M214:M215"/>
    <mergeCell ref="M216:M217"/>
    <mergeCell ref="M219:M220"/>
    <mergeCell ref="M221:M222"/>
    <mergeCell ref="M225:M226"/>
    <mergeCell ref="M232:M233"/>
    <mergeCell ref="M236:M237"/>
    <mergeCell ref="M238:M239"/>
    <mergeCell ref="M242:M243"/>
    <mergeCell ref="M246:M247"/>
    <mergeCell ref="M248:M249"/>
    <mergeCell ref="M250:M251"/>
    <mergeCell ref="M252:M253"/>
    <mergeCell ref="M255:M257"/>
    <mergeCell ref="M263:M264"/>
    <mergeCell ref="M266:M267"/>
    <mergeCell ref="M273:M274"/>
    <mergeCell ref="M277:M278"/>
    <mergeCell ref="M279:M280"/>
    <mergeCell ref="M281:M282"/>
    <mergeCell ref="M292:M293"/>
    <mergeCell ref="M301:M303"/>
    <mergeCell ref="M304:M305"/>
    <mergeCell ref="M309:M310"/>
    <mergeCell ref="M311:M312"/>
    <mergeCell ref="M314:M316"/>
    <mergeCell ref="M317:M318"/>
    <mergeCell ref="M320:M323"/>
    <mergeCell ref="M324:M327"/>
    <mergeCell ref="M328:M329"/>
    <mergeCell ref="M336:M338"/>
    <mergeCell ref="M339:M341"/>
    <mergeCell ref="M349:M351"/>
    <mergeCell ref="M356:M357"/>
    <mergeCell ref="M369:M370"/>
    <mergeCell ref="M380:M381"/>
    <mergeCell ref="M382:M383"/>
    <mergeCell ref="M384:M385"/>
    <mergeCell ref="M394:M395"/>
    <mergeCell ref="M396:M397"/>
    <mergeCell ref="M398:M399"/>
    <mergeCell ref="M404:M406"/>
    <mergeCell ref="M407:M408"/>
    <mergeCell ref="M409:M410"/>
    <mergeCell ref="M411:M413"/>
    <mergeCell ref="M417:M419"/>
    <mergeCell ref="M420:M421"/>
    <mergeCell ref="M422:M423"/>
    <mergeCell ref="M431:M432"/>
    <mergeCell ref="M434:M435"/>
    <mergeCell ref="M437:M438"/>
    <mergeCell ref="M439:M440"/>
    <mergeCell ref="M443:M447"/>
    <mergeCell ref="M452:M453"/>
    <mergeCell ref="M454:M455"/>
    <mergeCell ref="M457:M460"/>
    <mergeCell ref="M461:M462"/>
    <mergeCell ref="M463:M464"/>
    <mergeCell ref="M465:M466"/>
    <mergeCell ref="M469:M471"/>
    <mergeCell ref="M472:M473"/>
    <mergeCell ref="M479:M480"/>
    <mergeCell ref="M483:M484"/>
    <mergeCell ref="M487:M490"/>
    <mergeCell ref="M491:M493"/>
    <mergeCell ref="M494:M495"/>
    <mergeCell ref="M496:M497"/>
    <mergeCell ref="M505:M506"/>
    <mergeCell ref="M507:M508"/>
    <mergeCell ref="M515:M516"/>
    <mergeCell ref="M517:M518"/>
    <mergeCell ref="M519:M521"/>
    <mergeCell ref="M524:M525"/>
    <mergeCell ref="M528:M529"/>
    <mergeCell ref="M530:M532"/>
    <mergeCell ref="M533:M534"/>
    <mergeCell ref="M535:M536"/>
    <mergeCell ref="M547:M549"/>
    <mergeCell ref="M551:M552"/>
    <mergeCell ref="M553:M555"/>
    <mergeCell ref="M561:M562"/>
    <mergeCell ref="M563:M565"/>
    <mergeCell ref="M575:M577"/>
    <mergeCell ref="M578:M579"/>
    <mergeCell ref="M580:M581"/>
    <mergeCell ref="M582:M584"/>
    <mergeCell ref="M585:M587"/>
    <mergeCell ref="M589:M590"/>
    <mergeCell ref="M591:M592"/>
    <mergeCell ref="M594:M595"/>
    <mergeCell ref="M597:M598"/>
    <mergeCell ref="M601:M602"/>
    <mergeCell ref="M604:M605"/>
    <mergeCell ref="M606:M607"/>
    <mergeCell ref="M610:M611"/>
    <mergeCell ref="M689:M690"/>
    <mergeCell ref="M692:M693"/>
    <mergeCell ref="M696:M699"/>
    <mergeCell ref="M701:M703"/>
    <mergeCell ref="M704:M705"/>
    <mergeCell ref="M707:M708"/>
    <mergeCell ref="M711:M713"/>
    <mergeCell ref="M716:M717"/>
    <mergeCell ref="M721:M722"/>
    <mergeCell ref="M723:M726"/>
    <mergeCell ref="M727:M728"/>
    <mergeCell ref="M729:M730"/>
    <mergeCell ref="M733:M734"/>
    <mergeCell ref="M736:M737"/>
    <mergeCell ref="M738:M739"/>
    <mergeCell ref="M740:M741"/>
    <mergeCell ref="M743:M744"/>
    <mergeCell ref="M745:M746"/>
    <mergeCell ref="M748:M749"/>
    <mergeCell ref="M758:M760"/>
    <mergeCell ref="M762:M763"/>
    <mergeCell ref="M771:M772"/>
    <mergeCell ref="M792:M793"/>
    <mergeCell ref="M794:M795"/>
    <mergeCell ref="M799:M801"/>
    <mergeCell ref="M826:M827"/>
    <mergeCell ref="M828:M830"/>
    <mergeCell ref="M856:M858"/>
    <mergeCell ref="M859:M862"/>
    <mergeCell ref="M863:M865"/>
    <mergeCell ref="M866:M868"/>
    <mergeCell ref="M869:M870"/>
    <mergeCell ref="M871:M872"/>
    <mergeCell ref="M873:M875"/>
    <mergeCell ref="M876:M879"/>
    <mergeCell ref="M881:M882"/>
    <mergeCell ref="N5:N6"/>
    <mergeCell ref="N12:N13"/>
    <mergeCell ref="N14:N15"/>
    <mergeCell ref="N19:N20"/>
    <mergeCell ref="N23:N25"/>
    <mergeCell ref="N26:N29"/>
    <mergeCell ref="N31:N32"/>
    <mergeCell ref="N35:N37"/>
    <mergeCell ref="N38:N40"/>
    <mergeCell ref="N41:N42"/>
    <mergeCell ref="N44:N45"/>
    <mergeCell ref="N46:N47"/>
    <mergeCell ref="N54:N55"/>
    <mergeCell ref="N57:N59"/>
    <mergeCell ref="N60:N61"/>
    <mergeCell ref="N63:N64"/>
    <mergeCell ref="N132:N133"/>
    <mergeCell ref="N135:N137"/>
    <mergeCell ref="N140:N142"/>
    <mergeCell ref="N143:N146"/>
    <mergeCell ref="N150:N151"/>
    <mergeCell ref="N152:N154"/>
    <mergeCell ref="N155:N156"/>
    <mergeCell ref="N158:N160"/>
    <mergeCell ref="N162:N164"/>
    <mergeCell ref="N165:N166"/>
    <mergeCell ref="N169:N170"/>
    <mergeCell ref="N171:N174"/>
    <mergeCell ref="N175:N177"/>
    <mergeCell ref="N178:N179"/>
    <mergeCell ref="N180:N181"/>
    <mergeCell ref="N182:N184"/>
    <mergeCell ref="N185:N187"/>
    <mergeCell ref="N188:N190"/>
    <mergeCell ref="N191:N193"/>
    <mergeCell ref="N194:N195"/>
    <mergeCell ref="N200:N202"/>
    <mergeCell ref="N203:N207"/>
    <mergeCell ref="N208:N209"/>
    <mergeCell ref="N210:N212"/>
    <mergeCell ref="N214:N215"/>
    <mergeCell ref="N216:N217"/>
    <mergeCell ref="N219:N220"/>
    <mergeCell ref="N221:N222"/>
    <mergeCell ref="N225:N226"/>
    <mergeCell ref="N232:N233"/>
    <mergeCell ref="N236:N237"/>
    <mergeCell ref="N238:N239"/>
    <mergeCell ref="N242:N243"/>
    <mergeCell ref="N246:N247"/>
    <mergeCell ref="N248:N249"/>
    <mergeCell ref="N250:N251"/>
    <mergeCell ref="N252:N253"/>
    <mergeCell ref="N255:N257"/>
    <mergeCell ref="N263:N264"/>
    <mergeCell ref="N266:N267"/>
    <mergeCell ref="N273:N274"/>
    <mergeCell ref="N277:N278"/>
    <mergeCell ref="N279:N280"/>
    <mergeCell ref="N281:N282"/>
    <mergeCell ref="N292:N293"/>
    <mergeCell ref="N301:N303"/>
    <mergeCell ref="N304:N305"/>
    <mergeCell ref="N309:N310"/>
    <mergeCell ref="N311:N312"/>
    <mergeCell ref="N314:N316"/>
    <mergeCell ref="N317:N318"/>
    <mergeCell ref="N320:N323"/>
    <mergeCell ref="N324:N327"/>
    <mergeCell ref="N328:N329"/>
    <mergeCell ref="N336:N338"/>
    <mergeCell ref="N339:N341"/>
    <mergeCell ref="N349:N351"/>
    <mergeCell ref="N356:N357"/>
    <mergeCell ref="N369:N370"/>
    <mergeCell ref="N380:N381"/>
    <mergeCell ref="N382:N383"/>
    <mergeCell ref="N384:N385"/>
    <mergeCell ref="N394:N395"/>
    <mergeCell ref="N396:N397"/>
    <mergeCell ref="N398:N399"/>
    <mergeCell ref="N404:N406"/>
    <mergeCell ref="N407:N408"/>
    <mergeCell ref="N409:N410"/>
    <mergeCell ref="N411:N413"/>
    <mergeCell ref="N417:N419"/>
    <mergeCell ref="N420:N421"/>
    <mergeCell ref="N422:N423"/>
    <mergeCell ref="N431:N432"/>
    <mergeCell ref="N434:N435"/>
    <mergeCell ref="N437:N438"/>
    <mergeCell ref="N439:N440"/>
    <mergeCell ref="N443:N447"/>
    <mergeCell ref="N452:N453"/>
    <mergeCell ref="N454:N455"/>
    <mergeCell ref="N457:N460"/>
    <mergeCell ref="N461:N462"/>
    <mergeCell ref="N463:N464"/>
    <mergeCell ref="N465:N466"/>
    <mergeCell ref="N469:N471"/>
    <mergeCell ref="N472:N473"/>
    <mergeCell ref="N479:N480"/>
    <mergeCell ref="N483:N484"/>
    <mergeCell ref="N487:N490"/>
    <mergeCell ref="N491:N493"/>
    <mergeCell ref="N494:N495"/>
    <mergeCell ref="N496:N497"/>
    <mergeCell ref="N505:N506"/>
    <mergeCell ref="N507:N508"/>
    <mergeCell ref="N515:N516"/>
    <mergeCell ref="N517:N518"/>
    <mergeCell ref="N519:N521"/>
    <mergeCell ref="N524:N525"/>
    <mergeCell ref="N528:N529"/>
    <mergeCell ref="N530:N532"/>
    <mergeCell ref="N533:N534"/>
    <mergeCell ref="N535:N536"/>
    <mergeCell ref="N547:N549"/>
    <mergeCell ref="N551:N552"/>
    <mergeCell ref="N553:N555"/>
    <mergeCell ref="N561:N562"/>
    <mergeCell ref="N563:N565"/>
    <mergeCell ref="N575:N577"/>
    <mergeCell ref="N578:N579"/>
    <mergeCell ref="N580:N581"/>
    <mergeCell ref="N582:N584"/>
    <mergeCell ref="N585:N587"/>
    <mergeCell ref="N589:N590"/>
    <mergeCell ref="N591:N592"/>
    <mergeCell ref="N594:N595"/>
    <mergeCell ref="N597:N598"/>
    <mergeCell ref="N601:N602"/>
    <mergeCell ref="N632:N633"/>
    <mergeCell ref="N635:N636"/>
    <mergeCell ref="N650:N652"/>
    <mergeCell ref="N655:N657"/>
    <mergeCell ref="N658:N659"/>
    <mergeCell ref="N689:N690"/>
    <mergeCell ref="N692:N693"/>
    <mergeCell ref="N696:N699"/>
    <mergeCell ref="N701:N703"/>
    <mergeCell ref="N704:N705"/>
    <mergeCell ref="N707:N708"/>
    <mergeCell ref="N711:N713"/>
    <mergeCell ref="N716:N717"/>
    <mergeCell ref="N721:N722"/>
    <mergeCell ref="N723:N726"/>
    <mergeCell ref="N727:N728"/>
    <mergeCell ref="N729:N730"/>
    <mergeCell ref="N733:N734"/>
    <mergeCell ref="N736:N737"/>
    <mergeCell ref="N738:N739"/>
    <mergeCell ref="N740:N741"/>
    <mergeCell ref="N743:N744"/>
    <mergeCell ref="N745:N746"/>
    <mergeCell ref="N748:N749"/>
    <mergeCell ref="N758:N760"/>
    <mergeCell ref="N762:N763"/>
    <mergeCell ref="N771:N772"/>
    <mergeCell ref="N778:N779"/>
    <mergeCell ref="N792:N793"/>
    <mergeCell ref="N794:N795"/>
    <mergeCell ref="N799:N801"/>
    <mergeCell ref="N826:N827"/>
    <mergeCell ref="N828:N830"/>
    <mergeCell ref="N856:N858"/>
    <mergeCell ref="N859:N862"/>
    <mergeCell ref="N863:N865"/>
    <mergeCell ref="N866:N868"/>
    <mergeCell ref="N869:N870"/>
    <mergeCell ref="N873:N875"/>
    <mergeCell ref="N876:N879"/>
    <mergeCell ref="N881:N882"/>
  </mergeCells>
  <conditionalFormatting sqref="M5">
    <cfRule type="duplicateValues" dxfId="0" priority="25"/>
  </conditionalFormatting>
  <conditionalFormatting sqref="M7">
    <cfRule type="duplicateValues" dxfId="0" priority="22"/>
  </conditionalFormatting>
  <conditionalFormatting sqref="M8">
    <cfRule type="duplicateValues" dxfId="0" priority="19"/>
  </conditionalFormatting>
  <conditionalFormatting sqref="M12">
    <cfRule type="duplicateValues" dxfId="0" priority="24"/>
  </conditionalFormatting>
  <conditionalFormatting sqref="M14">
    <cfRule type="duplicateValues" dxfId="0" priority="23"/>
  </conditionalFormatting>
  <conditionalFormatting sqref="M16">
    <cfRule type="duplicateValues" dxfId="0" priority="21"/>
  </conditionalFormatting>
  <conditionalFormatting sqref="M21">
    <cfRule type="duplicateValues" dxfId="0" priority="18"/>
  </conditionalFormatting>
  <conditionalFormatting sqref="M26">
    <cfRule type="duplicateValues" dxfId="0" priority="16"/>
  </conditionalFormatting>
  <conditionalFormatting sqref="M30">
    <cfRule type="duplicateValues" dxfId="0" priority="15"/>
  </conditionalFormatting>
  <conditionalFormatting sqref="M31">
    <cfRule type="duplicateValues" dxfId="0" priority="14"/>
  </conditionalFormatting>
  <conditionalFormatting sqref="M53">
    <cfRule type="duplicateValues" dxfId="0" priority="13"/>
  </conditionalFormatting>
  <conditionalFormatting sqref="M54">
    <cfRule type="duplicateValues" dxfId="0" priority="12"/>
  </conditionalFormatting>
  <conditionalFormatting sqref="M56">
    <cfRule type="duplicateValues" dxfId="0" priority="11"/>
  </conditionalFormatting>
  <conditionalFormatting sqref="M57">
    <cfRule type="duplicateValues" dxfId="0" priority="10"/>
  </conditionalFormatting>
  <conditionalFormatting sqref="M60">
    <cfRule type="duplicateValues" dxfId="0" priority="9"/>
  </conditionalFormatting>
  <conditionalFormatting sqref="M62">
    <cfRule type="duplicateValues" dxfId="0" priority="8"/>
  </conditionalFormatting>
  <conditionalFormatting sqref="M63">
    <cfRule type="duplicateValues" dxfId="0" priority="7"/>
  </conditionalFormatting>
  <conditionalFormatting sqref="C691">
    <cfRule type="duplicateValues" dxfId="0" priority="6"/>
  </conditionalFormatting>
  <conditionalFormatting sqref="D691">
    <cfRule type="duplicateValues" dxfId="0" priority="5"/>
  </conditionalFormatting>
  <conditionalFormatting sqref="E691">
    <cfRule type="duplicateValues" dxfId="0" priority="4"/>
  </conditionalFormatting>
  <conditionalFormatting sqref="F691">
    <cfRule type="duplicateValues" dxfId="0" priority="3"/>
  </conditionalFormatting>
  <conditionalFormatting sqref="G691">
    <cfRule type="duplicateValues" dxfId="0" priority="2"/>
  </conditionalFormatting>
  <conditionalFormatting sqref="G738">
    <cfRule type="duplicateValues" dxfId="0" priority="1"/>
  </conditionalFormatting>
  <conditionalFormatting sqref="M17:M19">
    <cfRule type="duplicateValues" dxfId="0" priority="20"/>
  </conditionalFormatting>
  <conditionalFormatting sqref="M22:M23">
    <cfRule type="duplicateValues" dxfId="0" priority="17"/>
  </conditionalFormatting>
  <dataValidations count="2">
    <dataValidation type="decimal" operator="greaterThan" allowBlank="1" showInputMessage="1" showErrorMessage="1" sqref="L75 L76 L77 L78 L79 L97 L131 L80:L82 L83:L84 L89:L90 L92:L94 L95:L96 L99:L100 L104:L105 L110:L118 L119:L127 L128:L130">
      <formula1>0</formula1>
    </dataValidation>
    <dataValidation allowBlank="1" showInputMessage="1" showErrorMessage="1" sqref="C111:C114"/>
  </dataValidations>
  <pageMargins left="0.7" right="0.7" top="0.75" bottom="0.75" header="0.3" footer="0.3"/>
  <pageSetup paperSize="9" scale="75" orientation="landscape"/>
  <headerFooter/>
  <rowBreaks count="10" manualBreakCount="10">
    <brk id="74" max="16383" man="1"/>
    <brk id="98" max="16383" man="1"/>
    <brk id="170" max="16383" man="1"/>
    <brk id="368" max="16383" man="1"/>
    <brk id="393" max="16383" man="1"/>
    <brk id="416" max="16383" man="1"/>
    <brk id="490" max="16383" man="1"/>
    <brk id="514" max="16383" man="1"/>
    <brk id="562" max="16383" man="1"/>
    <brk id="8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2025-06-17T02:20:00Z</dcterms:created>
  <dcterms:modified xsi:type="dcterms:W3CDTF">2025-08-01T01:37:02Z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DEC59D43968A4A54A52DD928B10FCE5A_12</vt:lpwstr>
  </property>
  <property fmtid="{D5CDD505-2E9C-101B-9397-08002B2CF9AE}" pid="3" name="KSOProductBuildVer">
    <vt:lpwstr>2052-11.1.0.14309</vt:lpwstr>
  </property>
</Properties>
</file>